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L:\COGEF\GEREF\RELATÓRIOS\TESOURO TRANSPARENTE\Arquivos Uploads\Saldos e Fluxos de Recebimentos dos Haveres da União Exceto os Relacionados aos Entes da Federação\"/>
    </mc:Choice>
  </mc:AlternateContent>
  <xr:revisionPtr revIDLastSave="0" documentId="13_ncr:1_{96687B86-EEBB-496C-B89E-DE77E882890C}" xr6:coauthVersionLast="28" xr6:coauthVersionMax="28" xr10:uidLastSave="{00000000-0000-0000-0000-000000000000}"/>
  <bookViews>
    <workbookView xWindow="0" yWindow="0" windowWidth="24000" windowHeight="9435" tabRatio="728" xr2:uid="{00000000-000D-0000-FFFF-FFFF00000000}"/>
  </bookViews>
  <sheets>
    <sheet name="TTransp - Agreg - Saldos" sheetId="26780" r:id="rId1"/>
    <sheet name="TTransp - Agreg - Recebimentos" sheetId="26781" r:id="rId2"/>
    <sheet name="Pag Operações especiais" sheetId="4" state="hidden" r:id="rId3"/>
    <sheet name="Pag demais Operações" sheetId="26751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ÇOPALMAII">[1]Plan1!$A$14:$Y$35</definedName>
    <definedName name="_xlnm.Print_Area" localSheetId="3">'Pag demais Operações'!$A$1:$E$23</definedName>
    <definedName name="_xlnm.Print_Area" localSheetId="0">'TTransp - Agreg - Saldos'!$B$2:$B$42</definedName>
    <definedName name="BANRORAIMA_PMBOAVISTA">#REF!</definedName>
    <definedName name="BNCC">[2]Mudanome!#REF!</definedName>
    <definedName name="BNDESPAR">#REF!</definedName>
    <definedName name="cobranca">[3]Plan1!$A$1:$U$68</definedName>
    <definedName name="Demais" hidden="1">{#N/A,#N/A,FALSE,"DIVIG"}</definedName>
    <definedName name="EBTU">[2]Mudanome!#REF!</definedName>
    <definedName name="IAA">[2]Mudanome!#REF!</definedName>
    <definedName name="IGP_DI">[2]Mudanome!#REF!</definedName>
    <definedName name="IGP_M">'[4]Entrada de dados'!#REF!</definedName>
    <definedName name="INDICE">'[5]Entrada de dados'!$D$6:$T$747</definedName>
    <definedName name="Índice_selecionado">[1]Plan1!$A$8</definedName>
    <definedName name="ÍNDICES">'[4]Entrada de dados'!$D$6:$O$744</definedName>
    <definedName name="Inicio">#REF!</definedName>
    <definedName name="IPC_SGV">[2]Mudanome!#REF!</definedName>
    <definedName name="itaipu">'[6]ITAIPU Royalties-antiga'!$B$24:$K$67</definedName>
    <definedName name="itaipu423">#REF!</definedName>
    <definedName name="itaipu424">'[6]ELETR_ITAIPU-424-valor de face'!$A$16:$O$327</definedName>
    <definedName name="itaipu425">'[6]ELETR_ITAIPU-425-valor de face'!$A$16:$O$333</definedName>
    <definedName name="Lista_índices">[1]Plan1!$A$1:$A$6</definedName>
    <definedName name="LLOYDS">#REF!</definedName>
    <definedName name="LogoSTN">"Figura 1025"</definedName>
    <definedName name="mm" localSheetId="3" hidden="1">{#N/A,#N/A,FALSE,"DIVIG"}</definedName>
    <definedName name="mm" hidden="1">{#N/A,#N/A,FALSE,"DIVIG"}</definedName>
    <definedName name="MOGI">[3]Plan1!$A$11:$J$61</definedName>
    <definedName name="norte_ferro">#REF!</definedName>
    <definedName name="norteferro">#REF!</definedName>
    <definedName name="Relatório_Global">[7]Cálculos!$A$12:$O$283</definedName>
    <definedName name="saldo_31.07.98">[3]Plan1!$A$16:$N$89</definedName>
    <definedName name="Saldo_anterior">[3]Plan1!$H$11:$H$283</definedName>
    <definedName name="Saldo_atual">[3]Plan1!$J$11:$J$283</definedName>
    <definedName name="saldo_devedor">[3]Plan1!$C$16:$L$89</definedName>
    <definedName name="Siderama_gerdau">'[6]SIDERAMA - GERDAU'!$A$14:$M$41</definedName>
    <definedName name="Taxa_câmbio">[2]Mudanome!#REF!</definedName>
    <definedName name="Tela_inicial">[3]Plan1!$C$1:$H$11</definedName>
    <definedName name="TJLP_BNDES">[2]Mudanome!#REF!</definedName>
    <definedName name="TR">[2]Mudanome!#REF!</definedName>
    <definedName name="VOTOS">[2]Mudanome!#REF!</definedName>
    <definedName name="wrn.DIESP." localSheetId="3" hidden="1">{#N/A,#N/A,FALSE,"DIESP"}</definedName>
    <definedName name="wrn.DIESP." localSheetId="2" hidden="1">{#N/A,#N/A,FALSE,"DIESP"}</definedName>
    <definedName name="wrn.DIESP." hidden="1">{#N/A,#N/A,FALSE,"DIESP"}</definedName>
    <definedName name="wrn.DIVIG." localSheetId="3" hidden="1">{#N/A,#N/A,FALSE,"DIVIG"}</definedName>
    <definedName name="wrn.DIVIG." localSheetId="2" hidden="1">{#N/A,#N/A,FALSE,"DIVIG"}</definedName>
    <definedName name="wrn.DIVIG." hidden="1">{#N/A,#N/A,FALSE,"DIVIG"}</definedName>
    <definedName name="wrn.IAA." localSheetId="3" hidden="1">{#N/A,#N/A,FALSE,"IAA - Controlados pelo BB"}</definedName>
    <definedName name="wrn.IAA." localSheetId="2" hidden="1">{#N/A,#N/A,FALSE,"IAA - Controlados pelo BB"}</definedName>
    <definedName name="wrn.IAA." hidden="1">{#N/A,#N/A,FALSE,"IAA - Controlados pelo BB"}</definedName>
    <definedName name="wrn.TOTAL." localSheetId="3" hidden="1">{#N/A,#N/A,FALSE,"TOTALIZAÇÃO POR EMPRESA"}</definedName>
    <definedName name="wrn.TOTAL." localSheetId="2" hidden="1">{#N/A,#N/A,FALSE,"TOTALIZAÇÃO POR EMPRESA"}</definedName>
    <definedName name="wrn.TOTAL." hidden="1">{#N/A,#N/A,FALSE,"TOTALIZAÇÃO POR EMPRESA"}</definedName>
  </definedNames>
  <calcPr calcId="171027"/>
</workbook>
</file>

<file path=xl/calcChain.xml><?xml version="1.0" encoding="utf-8"?>
<calcChain xmlns="http://schemas.openxmlformats.org/spreadsheetml/2006/main">
  <c r="AR41" i="26780" l="1"/>
  <c r="AT35" i="26780" l="1"/>
  <c r="AU35" i="26780"/>
  <c r="AV35" i="26780"/>
  <c r="AW35" i="26780"/>
  <c r="AS35" i="26780"/>
  <c r="AS18" i="26780"/>
  <c r="AW21" i="26780"/>
  <c r="AW18" i="26780" s="1"/>
  <c r="AV21" i="26780"/>
  <c r="AV18" i="26780" s="1"/>
  <c r="AU21" i="26780"/>
  <c r="AT21" i="26780"/>
  <c r="AT7" i="26780"/>
  <c r="AU7" i="26780"/>
  <c r="AV7" i="26780"/>
  <c r="AW7" i="26780"/>
  <c r="AS7" i="26780"/>
  <c r="AS41" i="26780" s="1"/>
  <c r="AW31" i="26780"/>
  <c r="AV31" i="26780"/>
  <c r="AW32" i="26780"/>
  <c r="AU31" i="26780"/>
  <c r="AT31" i="26780"/>
  <c r="AU32" i="26780"/>
  <c r="AV32" i="26780"/>
  <c r="AT32" i="26780"/>
  <c r="AR41" i="26781"/>
  <c r="AS41" i="26781"/>
  <c r="AT41" i="26781"/>
  <c r="AU41" i="26781"/>
  <c r="AV41" i="26781"/>
  <c r="AW7" i="26781"/>
  <c r="AV7" i="26781"/>
  <c r="AU7" i="26781"/>
  <c r="AT7" i="26781"/>
  <c r="AW38" i="26781"/>
  <c r="AW35" i="26781" s="1"/>
  <c r="AV35" i="26781"/>
  <c r="AU35" i="26781"/>
  <c r="AT35" i="26781"/>
  <c r="AR35" i="26781"/>
  <c r="AS35" i="26781"/>
  <c r="AS26" i="26781"/>
  <c r="AT26" i="26781"/>
  <c r="AU26" i="26781"/>
  <c r="AV26" i="26781"/>
  <c r="AW26" i="26781"/>
  <c r="AR17" i="26781"/>
  <c r="AS17" i="26781"/>
  <c r="AT17" i="26781"/>
  <c r="AU17" i="26781"/>
  <c r="AV17" i="26781"/>
  <c r="AW17" i="26781"/>
  <c r="AW41" i="26781" s="1"/>
  <c r="AR7" i="26781"/>
  <c r="AS7" i="26781"/>
  <c r="AW41" i="26780" l="1"/>
  <c r="AU18" i="26780"/>
  <c r="AU41" i="26780" s="1"/>
  <c r="AT18" i="26780"/>
  <c r="AT41" i="26780" s="1"/>
  <c r="AQ28" i="26781" l="1"/>
  <c r="AQ30" i="26781"/>
  <c r="AQ39" i="26781"/>
  <c r="AQ32" i="26781"/>
  <c r="AQ31" i="26781"/>
  <c r="AQ24" i="26781"/>
  <c r="AQ23" i="26781"/>
  <c r="AQ21" i="26781"/>
  <c r="AQ35" i="26781" l="1"/>
  <c r="AQ26" i="26781"/>
  <c r="AQ17" i="26781"/>
  <c r="AQ7" i="26781"/>
  <c r="AQ41" i="26781" l="1"/>
  <c r="AQ35" i="26780"/>
  <c r="AQ18" i="26780"/>
  <c r="AQ26" i="26780"/>
  <c r="AQ7" i="26780"/>
  <c r="AQ41" i="26780" l="1"/>
  <c r="AP7" i="26781" l="1"/>
  <c r="AP17" i="26781"/>
  <c r="AP26" i="26781"/>
  <c r="AP35" i="26781"/>
  <c r="AP41" i="26781" l="1"/>
  <c r="AO7" i="26781"/>
  <c r="AP35" i="26780"/>
  <c r="AP26" i="26780"/>
  <c r="AP18" i="26780"/>
  <c r="AP7" i="26780"/>
  <c r="AP41" i="26780" s="1"/>
  <c r="AO35" i="26781" l="1"/>
  <c r="AO26" i="26781"/>
  <c r="AO17" i="26781"/>
  <c r="AO41" i="26781" l="1"/>
  <c r="AK35" i="26781"/>
  <c r="AK7" i="26781"/>
  <c r="AK26" i="26781"/>
  <c r="AL35" i="26780"/>
  <c r="AL26" i="26780"/>
  <c r="AL18" i="26780"/>
  <c r="AL7" i="26780"/>
  <c r="AL41" i="26780" s="1"/>
  <c r="AK17" i="26781" l="1"/>
  <c r="AK41" i="26781"/>
  <c r="AJ7" i="26781" l="1"/>
  <c r="AJ26" i="26781"/>
  <c r="AJ35" i="26781" l="1"/>
  <c r="AJ17" i="26781"/>
  <c r="AJ41" i="26781" l="1"/>
  <c r="AI7" i="26781" l="1"/>
  <c r="AH35" i="26780" l="1"/>
  <c r="AH26" i="26780"/>
  <c r="AH18" i="26780"/>
  <c r="AH7" i="26780"/>
  <c r="AH41" i="26780" l="1"/>
  <c r="AG35" i="26780"/>
  <c r="AG26" i="26780"/>
  <c r="AG18" i="26780"/>
  <c r="AG7" i="26780"/>
  <c r="AG41" i="26780" l="1"/>
  <c r="AF35" i="26780"/>
  <c r="AF26" i="26780"/>
  <c r="AF18" i="26780"/>
  <c r="AF7" i="26780"/>
  <c r="AF41" i="26780" l="1"/>
  <c r="AE35" i="26780"/>
  <c r="AE26" i="26780"/>
  <c r="AE18" i="26780"/>
  <c r="AE7" i="26780"/>
  <c r="AE41" i="26780" l="1"/>
  <c r="AD35" i="26780" l="1"/>
  <c r="AD26" i="26780"/>
  <c r="AD18" i="26780"/>
  <c r="AD7" i="26780"/>
  <c r="AD41" i="26780" l="1"/>
  <c r="AC13" i="26780"/>
  <c r="AC35" i="26780" l="1"/>
  <c r="AC26" i="26780"/>
  <c r="AC18" i="26780"/>
  <c r="AC7" i="26780"/>
  <c r="AC41" i="26780" l="1"/>
  <c r="AB35" i="26780"/>
  <c r="AB26" i="26780"/>
  <c r="AB18" i="26780"/>
  <c r="AB7" i="26780"/>
  <c r="AA35" i="26780"/>
  <c r="AA26" i="26780"/>
  <c r="AA18" i="26780"/>
  <c r="AA7" i="26780"/>
  <c r="AA41" i="26780" l="1"/>
  <c r="AB41" i="26780"/>
  <c r="Z18" i="26780" l="1"/>
  <c r="Z35" i="26780"/>
  <c r="Z26" i="26780"/>
  <c r="Z7" i="26780"/>
  <c r="Z41" i="26780" l="1"/>
  <c r="Y7" i="26780" l="1"/>
  <c r="Y35" i="26780" l="1"/>
  <c r="Y26" i="26780"/>
  <c r="Y18" i="26780"/>
  <c r="Y41" i="26780" l="1"/>
  <c r="X35" i="26780" l="1"/>
  <c r="X26" i="26780"/>
  <c r="X18" i="26780"/>
  <c r="X7" i="26780"/>
  <c r="X41" i="26780" l="1"/>
  <c r="W35" i="26780"/>
  <c r="W26" i="26780"/>
  <c r="W18" i="26780"/>
  <c r="W7" i="26780"/>
  <c r="W41" i="26780" l="1"/>
  <c r="V35" i="26780"/>
  <c r="V26" i="26780"/>
  <c r="V18" i="26780"/>
  <c r="V7" i="26780"/>
  <c r="V41" i="26780" l="1"/>
  <c r="U35" i="26780" l="1"/>
  <c r="U26" i="26780"/>
  <c r="U18" i="26780"/>
  <c r="U7" i="26780"/>
  <c r="U41" i="26780" l="1"/>
  <c r="T26" i="26780"/>
  <c r="T35" i="26780"/>
  <c r="T18" i="26780"/>
  <c r="T7" i="26780"/>
  <c r="T41" i="26780" l="1"/>
  <c r="S35" i="26780"/>
  <c r="S26" i="26780"/>
  <c r="S18" i="26780"/>
  <c r="S7" i="26780"/>
  <c r="S41" i="26780" l="1"/>
  <c r="R35" i="26780" l="1"/>
  <c r="R26" i="26780"/>
  <c r="R18" i="26780"/>
  <c r="R7" i="26780"/>
  <c r="R41" i="26780" l="1"/>
  <c r="Q35" i="26780"/>
  <c r="Q26" i="26780"/>
  <c r="Q18" i="26780"/>
  <c r="Q7" i="26780"/>
  <c r="Q41" i="26780" l="1"/>
  <c r="P35" i="26780"/>
  <c r="P26" i="26780"/>
  <c r="P18" i="26780"/>
  <c r="P7" i="26780"/>
  <c r="P41" i="26780" l="1"/>
  <c r="O35" i="26780" l="1"/>
  <c r="O26" i="26780"/>
  <c r="O18" i="26780"/>
  <c r="O7" i="26780"/>
  <c r="O41" i="26780" l="1"/>
  <c r="L35" i="26780" l="1"/>
  <c r="L26" i="26780"/>
  <c r="L18" i="26780"/>
  <c r="K35" i="26780" l="1"/>
  <c r="K26" i="26780"/>
  <c r="K18" i="26780"/>
  <c r="J35" i="26780" l="1"/>
  <c r="J26" i="26780"/>
  <c r="J18" i="26780"/>
  <c r="I35" i="26780" l="1"/>
  <c r="I26" i="26780"/>
  <c r="I18" i="26780"/>
  <c r="H35" i="26780" l="1"/>
  <c r="H26" i="26780"/>
  <c r="H18" i="26780"/>
  <c r="G35" i="26780" l="1"/>
  <c r="G26" i="26780"/>
  <c r="G18" i="26780"/>
  <c r="G7" i="26780"/>
  <c r="G41" i="26780" l="1"/>
  <c r="F35" i="26780"/>
  <c r="F26" i="26780"/>
  <c r="F18" i="26780"/>
  <c r="F7" i="26780"/>
  <c r="F41" i="26780" l="1"/>
  <c r="E35" i="26780"/>
  <c r="E26" i="26780"/>
  <c r="E18" i="26780"/>
  <c r="E7" i="26780"/>
  <c r="E41" i="26780" l="1"/>
  <c r="D35" i="26780"/>
  <c r="D26" i="26780"/>
  <c r="D18" i="26780"/>
  <c r="D7" i="26780"/>
  <c r="D41" i="26780" l="1"/>
  <c r="C35" i="26780"/>
  <c r="C26" i="26780"/>
  <c r="C18" i="26780"/>
  <c r="C7" i="26780"/>
  <c r="C41" i="26780" l="1"/>
  <c r="N35" i="26780"/>
  <c r="N26" i="26780"/>
  <c r="N18" i="26780"/>
  <c r="N7" i="26780"/>
  <c r="N41" i="26780" l="1"/>
  <c r="M35" i="26780"/>
  <c r="M26" i="26780"/>
  <c r="M18" i="26780"/>
  <c r="M7" i="26780"/>
  <c r="M41" i="26780" l="1"/>
  <c r="C12" i="26751" l="1"/>
  <c r="D14" i="4"/>
  <c r="D32" i="4" l="1"/>
  <c r="D60" i="4"/>
  <c r="D44" i="4" l="1"/>
  <c r="C13" i="26751" l="1"/>
  <c r="D21" i="26751"/>
  <c r="D20" i="26751"/>
  <c r="D18" i="26751"/>
  <c r="D17" i="26751"/>
  <c r="D15" i="26751"/>
  <c r="D9" i="26751"/>
  <c r="D19" i="26751" l="1"/>
  <c r="C22" i="26751"/>
  <c r="D56" i="4" l="1"/>
  <c r="D28" i="4"/>
  <c r="D71" i="4" l="1"/>
  <c r="D19" i="4"/>
  <c r="D64" i="4" l="1"/>
  <c r="D52" i="4" l="1"/>
  <c r="D48" i="4" l="1"/>
  <c r="D40" i="4" l="1"/>
  <c r="D36" i="4" l="1"/>
  <c r="D24" i="4"/>
  <c r="D65" i="4" l="1"/>
  <c r="B12" i="26751" l="1"/>
  <c r="D12" i="26751" s="1"/>
  <c r="D72" i="4" l="1"/>
  <c r="B13" i="26751" s="1"/>
  <c r="D13" i="26751" l="1"/>
  <c r="D22" i="26751" s="1"/>
  <c r="B22" i="26751"/>
  <c r="D73" i="4"/>
  <c r="D75" i="26751" l="1"/>
  <c r="H7" i="26780"/>
  <c r="H41" i="26780" s="1"/>
  <c r="K7" i="26780"/>
  <c r="K41" i="26780" s="1"/>
  <c r="J7" i="26780"/>
  <c r="J41" i="26780" s="1"/>
  <c r="I7" i="26780"/>
  <c r="I41" i="26780" s="1"/>
  <c r="L7" i="26780"/>
  <c r="L41" i="26780" s="1"/>
  <c r="AR26" i="26781" l="1"/>
</calcChain>
</file>

<file path=xl/sharedStrings.xml><?xml version="1.0" encoding="utf-8"?>
<sst xmlns="http://schemas.openxmlformats.org/spreadsheetml/2006/main" count="256" uniqueCount="171">
  <si>
    <t>PRINCIPAL</t>
  </si>
  <si>
    <t>Soma De VALOR:</t>
  </si>
  <si>
    <t>JUROS</t>
  </si>
  <si>
    <t>OPERAÇÕES ESPECIAIS</t>
  </si>
  <si>
    <t>ESTATAIS EXTINTAS</t>
  </si>
  <si>
    <t>LEI Nº 8.029/90 - CRÉDITOS DE EMPRESAS EXTINTAS</t>
  </si>
  <si>
    <t>PRIVATIZAÇÃO - PND</t>
  </si>
  <si>
    <t>T   O   T   A   L</t>
  </si>
  <si>
    <t>R$</t>
  </si>
  <si>
    <t>TOTAL - OPERAÇÕES ESTRUTURADAS</t>
  </si>
  <si>
    <t>TOTAL - PRIVATIZAÇÃO</t>
  </si>
  <si>
    <t>TOTAL OPERAÇÕES ESPECIAIS</t>
  </si>
  <si>
    <t>Gerência de Ativos - GERAT</t>
  </si>
  <si>
    <t>TOTAL</t>
  </si>
  <si>
    <t>Fonte</t>
  </si>
  <si>
    <t>Coordenação-Geral de Gerenciamento de Fundos e Operações Fiscais - COFIS</t>
  </si>
  <si>
    <t>HAVERES FINANCEIROS</t>
  </si>
  <si>
    <t>Pagamentos dos Haveres conduzidos pela COFIS/GERAT</t>
  </si>
  <si>
    <t>HAVERES AGRÍCOLAS</t>
  </si>
  <si>
    <t>SECURITIZAÇÃO - O2C</t>
  </si>
  <si>
    <t>EGF - ESPECIAL</t>
  </si>
  <si>
    <t>PESA</t>
  </si>
  <si>
    <t>PRODECER II</t>
  </si>
  <si>
    <t>SECURITIZAÇÃO (Conta Própria e BNDES)</t>
  </si>
  <si>
    <t>OPERAÇÕES ESTRUTURADAS - AQUISIÇÃO DE RECEBÍVEIS</t>
  </si>
  <si>
    <t xml:space="preserve">OPERAÇÕES ESTRUTURADAS </t>
  </si>
  <si>
    <t>OPERAÇÕES ESTRUTURADAS</t>
  </si>
  <si>
    <t>LEGISLAÇÃO ESPECÍFICA</t>
  </si>
  <si>
    <t>(BNCC, SIDERBRÁS, AGEF, CEASA AM, CBEE, RFFSA)</t>
  </si>
  <si>
    <t>ANDE, CAIXA - INSTRUMENTO HÍBRIDO e INSS</t>
  </si>
  <si>
    <t>BNDES - CONTR. FINANCIAMENTO - CT 408</t>
  </si>
  <si>
    <t>PARCELA DIFERENCIAL DE REAJUSTE - ELETROBRÁS</t>
  </si>
  <si>
    <t>BNDES - CONTR. FINANCIAMENTO - CT 412</t>
  </si>
  <si>
    <t>BNDES - CONTR. FINANCIAMENTO - CT 477</t>
  </si>
  <si>
    <t>BNDES - CONTR. FINANCIAMENTO - CT 485</t>
  </si>
  <si>
    <t>BNDES - CONTR. FINANCIAMENTO - CT 488</t>
  </si>
  <si>
    <t>BNDES - INSTRUMENTO HÍBRIDO - CT 530</t>
  </si>
  <si>
    <t>BNDES - INSTRUMENTO HÍBRIDO - CT 577</t>
  </si>
  <si>
    <t>BNDES - INSTRUMENTO HÍBRIDO - CT 619</t>
  </si>
  <si>
    <t>BNDES - INSTRUMENTO HÍBRIDO - CT 652</t>
  </si>
  <si>
    <t>CDRJ - SEPETIBA - CT S Nº</t>
  </si>
  <si>
    <t>BNDES - CVRD - FCVS</t>
  </si>
  <si>
    <t>BNDES - INSTRUMENTO HÍBRIDO - CT 703</t>
  </si>
  <si>
    <t>BNDES - INSTRUMENTO HÍBRIDO - CT 738</t>
  </si>
  <si>
    <t>OPERAÇÕES ESPECIAIS - DEZEMBRO/2012</t>
  </si>
  <si>
    <t>RECEBIMENTOS - DEZEMBRO/2012</t>
  </si>
  <si>
    <t>falta</t>
  </si>
  <si>
    <t>DB1</t>
  </si>
  <si>
    <t>TESOURO TRANSPARENTE</t>
  </si>
  <si>
    <t>Valores em R$</t>
  </si>
  <si>
    <t>Banco Nacional de Crédito Cooperativo S.A. - BNCC</t>
  </si>
  <si>
    <t>Banco Nacional de Desenvolvimento Econômico e Social - BNDES</t>
  </si>
  <si>
    <t>Caixa Econômica Federal - CEF</t>
  </si>
  <si>
    <t>Companhia Docas do Rio de Janeiro - CDRJ</t>
  </si>
  <si>
    <t>Centrais Elétricas Brasileiras S.A. - ELETROBRÁS</t>
  </si>
  <si>
    <t>Instituto Nacional do Seguro Social - INSS</t>
  </si>
  <si>
    <t>Rede Ferroviaria Federal S.A. - RFFSA</t>
  </si>
  <si>
    <t>Administracion Nacional de Electricidad - ANDE</t>
  </si>
  <si>
    <t>Banco da Amazônia - BASA</t>
  </si>
  <si>
    <t>Banco do Brasil - BB</t>
  </si>
  <si>
    <t>Banco do Nordeste do Brasil S.A. - BNB</t>
  </si>
  <si>
    <t xml:space="preserve">Empréstimo do Governo Federal - EGF - ESPECIAL </t>
  </si>
  <si>
    <t>Programa Especial de Saneamento de Ativos - PESA</t>
  </si>
  <si>
    <t xml:space="preserve">Programa de Cooperação Nipo-brasileiro para o Desenvolvimento do Cerrado - PRODECER II </t>
  </si>
  <si>
    <t>Securitização de Dívida Agrícola</t>
  </si>
  <si>
    <t>ENTIDADES PÚBLICAS EXTINTAS (1)</t>
  </si>
  <si>
    <t>HAVERES AGRÍCOLAS (1)</t>
  </si>
  <si>
    <t>(1) Valores sujeitos a alterações, tendo em vista revisão e conciliação em andamento.</t>
  </si>
  <si>
    <t>SALDO EM 31/MAR/2015</t>
  </si>
  <si>
    <t>SALDO EM 30/ABR/2015</t>
  </si>
  <si>
    <t>SALDO EM 31/JAN/2015</t>
  </si>
  <si>
    <t>SALDO EM 28/FEV/2015</t>
  </si>
  <si>
    <t>SALDO EM 31/MAI/2015</t>
  </si>
  <si>
    <t>SALDO EM 30/JUN/2015</t>
  </si>
  <si>
    <t>SALDO EM 31/JUL/2015</t>
  </si>
  <si>
    <t>SALDO EM 31/AGO/2015</t>
  </si>
  <si>
    <t>SALDO EM 30/SET/2015</t>
  </si>
  <si>
    <t>SALDO EM 31/OUT/2015</t>
  </si>
  <si>
    <t>SALDO EM 30/NOV/2015</t>
  </si>
  <si>
    <t>SALDO EM 31/DEZ/2015</t>
  </si>
  <si>
    <t>RECEBIMENTOS NO MÊS DE SETEMBRO/2015</t>
  </si>
  <si>
    <t>RECEBIMENTOS NO MÊS DE AGOSTO/2015</t>
  </si>
  <si>
    <t>RECEBIMENTOS NO MÊS DE ABRIL/2015</t>
  </si>
  <si>
    <t>RECEBIMENTOS NO MÊS DE MAIO/2015</t>
  </si>
  <si>
    <t>RECEBIMENTOS NO MÊS DE OUTUBRO/2015</t>
  </si>
  <si>
    <t>RECEBIMENTOS NO MÊS DE NOVEMBRO/2015</t>
  </si>
  <si>
    <t>RECEBIMENTOS NO MÊS DE DEZEMBRO/2015</t>
  </si>
  <si>
    <t>RECEBIMENTOS NO MÊS DE JANEIRO/2015</t>
  </si>
  <si>
    <t>RECEBIMENTOS NO MÊS DE FEVEREIRO/2015</t>
  </si>
  <si>
    <t>RECEBIMENTOS NO MÊS DE MARÇO/2015</t>
  </si>
  <si>
    <t>RECEBIMENTOS NO MÊS DE JUNHO/2015</t>
  </si>
  <si>
    <t>RECEBIMENTOS NO MÊS DE JULHO/2015</t>
  </si>
  <si>
    <t>Superintendência Nacional do Abastecimento - SUNAB</t>
  </si>
  <si>
    <t>Instituto do Açúcar e do Álcool - IAA</t>
  </si>
  <si>
    <t>Banco de Roraima S.A. - BANRORAIMA</t>
  </si>
  <si>
    <t>Ceasa Amazonas</t>
  </si>
  <si>
    <t>Comercializadora Brasileira de Energia Emergencial - CBEE</t>
  </si>
  <si>
    <t>Petrobrás Mineração S.A. - PETROMISA</t>
  </si>
  <si>
    <t>Siderúrgica Brasileira Ltda. - SIDERBRÁS</t>
  </si>
  <si>
    <t>SALDO EM 31/JAN/2016</t>
  </si>
  <si>
    <t>RECEBIMENTOS NO MÊS DE JANEIRO/2016</t>
  </si>
  <si>
    <t>RECEBIMENTOS NO MÊS DE FEVEREIRO/2016</t>
  </si>
  <si>
    <t>SALDO EM 29/FEV/2016</t>
  </si>
  <si>
    <t>RECEBIMENTOS NO MÊS DE MARÇO/2016</t>
  </si>
  <si>
    <t>CONAN - Construtora Carneiro da Cunha</t>
  </si>
  <si>
    <t>SALDO EM 31/MAR/2016</t>
  </si>
  <si>
    <t>SALDO EM 30/ABR/2016</t>
  </si>
  <si>
    <t>RECEBIMENTOS NO MÊS DE ABRIL/2016</t>
  </si>
  <si>
    <t>SALDO EM 31/MAI/2016</t>
  </si>
  <si>
    <t>RECEBIMENTOS NO MÊS DE MAIO/2016</t>
  </si>
  <si>
    <t>ENTIDADES PÚBLICAS EXTINTAS</t>
  </si>
  <si>
    <t>SALDO EM 30/JUN/2016</t>
  </si>
  <si>
    <t>RECEBIMENTOS NO MÊS DE JUNHO/2016</t>
  </si>
  <si>
    <t>SALDO EM 31/JUL/2016</t>
  </si>
  <si>
    <t>RECEBIMENTOS NO MÊS DE JULHO/2016</t>
  </si>
  <si>
    <t>RECEBIMENTOS NO MÊS DE AGOSTO/2016</t>
  </si>
  <si>
    <t>SALDO EM 31/AGO/2016</t>
  </si>
  <si>
    <t>RECEBIMENTOS NO MÊS DE SETEMBRO/2016</t>
  </si>
  <si>
    <t>SALDO EM 30/SET/2016</t>
  </si>
  <si>
    <t>SALDO EM 31/OUT/2016</t>
  </si>
  <si>
    <t>RECEBIMENTOS NO MÊS DE OUTUBRO/2016</t>
  </si>
  <si>
    <t>SALDO EM 30/NOV/2016</t>
  </si>
  <si>
    <t>RECEBIMENTOS NO MÊS DE NOVEMBRO/2016</t>
  </si>
  <si>
    <t>SALDO EM 31/DEZ/2016</t>
  </si>
  <si>
    <t>RECEBIMENTOS NO MÊS DE DEZEMBRO/2016</t>
  </si>
  <si>
    <t>RECEBIMENTOS NO MÊS DE JANEIRO/2017</t>
  </si>
  <si>
    <t>SALDO EM 31/JAN/2017</t>
  </si>
  <si>
    <t>RECEBIMENTOS NO MÊS DE FEVEREIRO/2017</t>
  </si>
  <si>
    <t>SALDO EM 28/FEV/2017</t>
  </si>
  <si>
    <t>SALDO EM 31/MAR/2017</t>
  </si>
  <si>
    <t>RECEBIMENTOS NO MÊS DE MARÇO/2017</t>
  </si>
  <si>
    <t>SALDO EM 30/ABR/2017</t>
  </si>
  <si>
    <t>RECEBIMENTOS NO MÊS DE ABRIL/2017</t>
  </si>
  <si>
    <t>RECEBIMENTOS NO MÊS DE MAIO/2017</t>
  </si>
  <si>
    <t>SALDO EM 31/MAI/2017</t>
  </si>
  <si>
    <t>RECEBIMENTOS NO MÊS DE JUNHO/2017</t>
  </si>
  <si>
    <t>SALDO EM 30/JUN/2017</t>
  </si>
  <si>
    <t>SALDO EM 31/JUL/2017</t>
  </si>
  <si>
    <t>RECEBIMENTOS NO MÊS DE JULHO/2017</t>
  </si>
  <si>
    <t>Outros créditos</t>
  </si>
  <si>
    <t>SALDO EM 31/AGO/2017</t>
  </si>
  <si>
    <t>RECEBIMENTOS NO MÊS DE AGOSTO/2017</t>
  </si>
  <si>
    <t>SALDO EM 30/NOV/2017</t>
  </si>
  <si>
    <t>SALDO EM 31/OUT/2017</t>
  </si>
  <si>
    <t>SALDO EM 30/SET/2017</t>
  </si>
  <si>
    <t>RECEBIMENTOS NO MÊS DE NOVEMBRO/2017</t>
  </si>
  <si>
    <t>RECEBIMENTOS NO MÊS DE SETEMBRO/2017</t>
  </si>
  <si>
    <t>RECEBIMENTOS NO MÊS DE OUTUBRO/2017</t>
  </si>
  <si>
    <t>SALDO EM 31/DEZ/2017</t>
  </si>
  <si>
    <t>RECEBIMENTOS NO MÊS DE DEZEMBRO/2017</t>
  </si>
  <si>
    <t>RECEBIMENTOS NO MÊS DE JANEIRO/2018</t>
  </si>
  <si>
    <t>RECEBIMENTOS NO MÊS DE FEVEREIRO/2018</t>
  </si>
  <si>
    <t>SALDO EM 31/JAN/2018</t>
  </si>
  <si>
    <t>SALDO EM 28/02/2018</t>
  </si>
  <si>
    <t>SALDO EM 31/03/2018</t>
  </si>
  <si>
    <t>RECEBIMENTOS NO MÊS DE MARÇO/2018</t>
  </si>
  <si>
    <t>RECEBIMENTOS NO MÊS DE ABRIL/2018</t>
  </si>
  <si>
    <t>SALDO EM 31/05/2018</t>
  </si>
  <si>
    <t>RECEBIMENTOS NO MÊS DE MAIO/2018</t>
  </si>
  <si>
    <t>SALDO EM 30/04/2018</t>
  </si>
  <si>
    <t>SALDO EM 30/06/2018</t>
  </si>
  <si>
    <t>SALDO EM 31/07/2018</t>
  </si>
  <si>
    <t>SALDO EM 31/08/2018</t>
  </si>
  <si>
    <t>SALDO EM 30/09/2018</t>
  </si>
  <si>
    <t>SALDO EM 31/10/2018</t>
  </si>
  <si>
    <t>RECEBIMENTOS NO MÊS DE JUNHO/2018</t>
  </si>
  <si>
    <t>RECEBIMENTOS NO MÊS DE JULHO/2018</t>
  </si>
  <si>
    <t>RECEBIMENTOS NO MÊS DE AGOSTO/2018</t>
  </si>
  <si>
    <t>RECEBIMENTOS NO MÊS DE SETEMBRO/2018</t>
  </si>
  <si>
    <t>RECEBIMENTOS NO MÊS DE OUTUBRO/2018</t>
  </si>
  <si>
    <t>RECEBIMENTOS NO MÊS DE NOVEMBRO/2018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</si>
</sst>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\1.\3\7\6.\7\2\6\8\2"/>
    <numFmt numFmtId="166" formatCode="\$#,##0\ ;\(\$#,##0\)"/>
    <numFmt numFmtId="167" formatCode="#,###,###,###,##0"/>
    <numFmt numFmtId="168" formatCode="#,##0.000"/>
    <numFmt numFmtId="169" formatCode="_(&quot;R$&quot;* #,##0.00_);_(&quot;R$&quot;* \(#,##0.00\);_(&quot;R$&quot;* &quot;-&quot;??_);_(@_)"/>
  </numFmts>
  <fonts count="5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8"/>
      <color indexed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sz val="10"/>
      <name val="Helv"/>
    </font>
    <font>
      <sz val="10"/>
      <color indexed="12"/>
      <name val="Arial"/>
      <family val="2"/>
    </font>
    <font>
      <sz val="10"/>
      <color indexed="9"/>
      <name val="Arial"/>
      <family val="2"/>
    </font>
    <font>
      <b/>
      <sz val="10"/>
      <color indexed="12"/>
      <name val="Arial"/>
      <family val="2"/>
    </font>
    <font>
      <sz val="8"/>
      <color indexed="12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0"/>
      <color rgb="FFFF0000"/>
      <name val="Arial"/>
      <family val="2"/>
    </font>
    <font>
      <sz val="18"/>
      <color rgb="FFFF0000"/>
      <name val="Arial"/>
      <family val="2"/>
    </font>
    <font>
      <sz val="20"/>
      <color rgb="FFFF0000"/>
      <name val="Arial"/>
      <family val="2"/>
    </font>
    <font>
      <b/>
      <sz val="20"/>
      <color rgb="FFFF0000"/>
      <name val="Arial"/>
      <family val="2"/>
    </font>
    <font>
      <b/>
      <sz val="18"/>
      <color rgb="FFFF0000"/>
      <name val="Arial"/>
      <family val="2"/>
    </font>
    <font>
      <b/>
      <sz val="26"/>
      <color rgb="FFFF0000"/>
      <name val="Arial"/>
      <family val="2"/>
    </font>
    <font>
      <sz val="8"/>
      <color rgb="FF0070C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  <font>
      <b/>
      <sz val="14"/>
      <color rgb="FF0070C0"/>
      <name val="Arial"/>
      <family val="2"/>
    </font>
    <font>
      <sz val="9"/>
      <color indexed="12"/>
      <name val="Arial"/>
      <family val="2"/>
    </font>
    <font>
      <sz val="9"/>
      <color rgb="FF00B05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Arial"/>
      <family val="2"/>
    </font>
    <font>
      <sz val="18"/>
      <name val="Arial"/>
      <family val="2"/>
    </font>
    <font>
      <b/>
      <i/>
      <sz val="22"/>
      <color rgb="FFFF0000"/>
      <name val="Arial"/>
      <family val="2"/>
    </font>
    <font>
      <sz val="8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8" fillId="0" borderId="1">
      <alignment horizontal="center" vertical="top" wrapText="1"/>
    </xf>
    <xf numFmtId="166" fontId="13" fillId="0" borderId="0" applyFont="0" applyFill="0" applyBorder="0" applyAlignment="0" applyProtection="0"/>
    <xf numFmtId="167" fontId="14" fillId="0" borderId="0"/>
    <xf numFmtId="165" fontId="34" fillId="0" borderId="0"/>
    <xf numFmtId="165" fontId="14" fillId="0" borderId="0"/>
    <xf numFmtId="165" fontId="13" fillId="0" borderId="0"/>
    <xf numFmtId="164" fontId="1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13" fillId="0" borderId="2" applyNumberFormat="0" applyFont="0" applyFill="0" applyAlignment="0" applyProtection="0"/>
    <xf numFmtId="0" fontId="26" fillId="0" borderId="0"/>
    <xf numFmtId="4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165" fontId="13" fillId="0" borderId="0"/>
    <xf numFmtId="0" fontId="13" fillId="0" borderId="0"/>
    <xf numFmtId="164" fontId="13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164" fontId="11" fillId="0" borderId="0" applyFont="0" applyFill="0" applyBorder="0" applyAlignment="0" applyProtection="0"/>
    <xf numFmtId="0" fontId="54" fillId="0" borderId="28" applyNumberFormat="0" applyFill="0" applyAlignment="0" applyProtection="0"/>
    <xf numFmtId="0" fontId="10" fillId="0" borderId="0"/>
    <xf numFmtId="164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164" fontId="13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164" fontId="55" fillId="0" borderId="0" applyFont="0" applyFill="0" applyBorder="0" applyAlignment="0" applyProtection="0"/>
    <xf numFmtId="165" fontId="13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57" fillId="0" borderId="0"/>
  </cellStyleXfs>
  <cellXfs count="202">
    <xf numFmtId="0" fontId="0" fillId="0" borderId="0" xfId="0"/>
    <xf numFmtId="0" fontId="0" fillId="0" borderId="0" xfId="0" applyAlignment="1">
      <alignment horizontal="left"/>
    </xf>
    <xf numFmtId="164" fontId="0" fillId="0" borderId="0" xfId="16" applyNumberFormat="1" applyFont="1"/>
    <xf numFmtId="0" fontId="14" fillId="0" borderId="0" xfId="0" applyFont="1" applyAlignment="1">
      <alignment horizontal="center"/>
    </xf>
    <xf numFmtId="0" fontId="14" fillId="0" borderId="0" xfId="0" applyFont="1"/>
    <xf numFmtId="4" fontId="14" fillId="0" borderId="0" xfId="0" applyNumberFormat="1" applyFont="1"/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center"/>
    </xf>
    <xf numFmtId="164" fontId="19" fillId="0" borderId="0" xfId="16" applyNumberFormat="1" applyFont="1"/>
    <xf numFmtId="0" fontId="29" fillId="0" borderId="0" xfId="0" applyFont="1"/>
    <xf numFmtId="165" fontId="29" fillId="0" borderId="0" xfId="11" applyFont="1" applyFill="1"/>
    <xf numFmtId="0" fontId="29" fillId="0" borderId="0" xfId="0" applyFont="1" applyFill="1" applyAlignment="1">
      <alignment horizontal="right"/>
    </xf>
    <xf numFmtId="164" fontId="13" fillId="0" borderId="0" xfId="16" applyNumberFormat="1"/>
    <xf numFmtId="0" fontId="27" fillId="0" borderId="0" xfId="0" applyFont="1"/>
    <xf numFmtId="4" fontId="29" fillId="3" borderId="11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4" fontId="27" fillId="0" borderId="0" xfId="0" applyNumberFormat="1" applyFont="1"/>
    <xf numFmtId="0" fontId="27" fillId="0" borderId="0" xfId="0" applyFont="1" applyFill="1"/>
    <xf numFmtId="164" fontId="15" fillId="0" borderId="0" xfId="16" applyNumberFormat="1" applyFont="1"/>
    <xf numFmtId="164" fontId="30" fillId="0" borderId="0" xfId="16" applyNumberFormat="1" applyFont="1"/>
    <xf numFmtId="0" fontId="37" fillId="0" borderId="0" xfId="0" applyFont="1"/>
    <xf numFmtId="164" fontId="36" fillId="0" borderId="0" xfId="16" applyNumberFormat="1" applyFont="1"/>
    <xf numFmtId="4" fontId="27" fillId="0" borderId="0" xfId="0" applyNumberFormat="1" applyFont="1" applyBorder="1"/>
    <xf numFmtId="4" fontId="14" fillId="0" borderId="0" xfId="0" applyNumberFormat="1" applyFont="1" applyAlignment="1">
      <alignment horizontal="center"/>
    </xf>
    <xf numFmtId="39" fontId="23" fillId="0" borderId="0" xfId="16" applyNumberFormat="1" applyFont="1" applyFill="1" applyBorder="1" applyAlignment="1">
      <alignment horizontal="right"/>
    </xf>
    <xf numFmtId="165" fontId="44" fillId="0" borderId="0" xfId="11" applyFont="1" applyFill="1"/>
    <xf numFmtId="164" fontId="42" fillId="0" borderId="0" xfId="16" applyNumberFormat="1" applyFont="1"/>
    <xf numFmtId="0" fontId="13" fillId="0" borderId="0" xfId="0" applyFont="1"/>
    <xf numFmtId="164" fontId="14" fillId="0" borderId="0" xfId="0" applyNumberFormat="1" applyFont="1" applyAlignment="1">
      <alignment horizontal="center"/>
    </xf>
    <xf numFmtId="164" fontId="36" fillId="0" borderId="0" xfId="0" applyNumberFormat="1" applyFont="1"/>
    <xf numFmtId="0" fontId="48" fillId="0" borderId="0" xfId="0" applyFont="1" applyBorder="1" applyAlignment="1">
      <alignment wrapText="1"/>
    </xf>
    <xf numFmtId="4" fontId="48" fillId="0" borderId="0" xfId="0" applyNumberFormat="1" applyFont="1" applyBorder="1" applyAlignment="1">
      <alignment horizontal="right" wrapText="1"/>
    </xf>
    <xf numFmtId="4" fontId="49" fillId="0" borderId="0" xfId="0" applyNumberFormat="1" applyFont="1" applyBorder="1" applyAlignment="1">
      <alignment horizontal="right" wrapText="1"/>
    </xf>
    <xf numFmtId="4" fontId="15" fillId="3" borderId="9" xfId="0" applyNumberFormat="1" applyFont="1" applyFill="1" applyBorder="1" applyAlignment="1">
      <alignment horizontal="left"/>
    </xf>
    <xf numFmtId="4" fontId="15" fillId="2" borderId="14" xfId="0" applyNumberFormat="1" applyFont="1" applyFill="1" applyBorder="1"/>
    <xf numFmtId="4" fontId="15" fillId="2" borderId="9" xfId="0" applyNumberFormat="1" applyFont="1" applyFill="1" applyBorder="1" applyAlignment="1">
      <alignment horizontal="left"/>
    </xf>
    <xf numFmtId="4" fontId="15" fillId="2" borderId="11" xfId="0" applyNumberFormat="1" applyFont="1" applyFill="1" applyBorder="1" applyAlignment="1">
      <alignment horizontal="center"/>
    </xf>
    <xf numFmtId="4" fontId="15" fillId="2" borderId="8" xfId="0" applyNumberFormat="1" applyFont="1" applyFill="1" applyBorder="1"/>
    <xf numFmtId="4" fontId="20" fillId="3" borderId="9" xfId="0" applyNumberFormat="1" applyFont="1" applyFill="1" applyBorder="1" applyAlignment="1">
      <alignment horizontal="left"/>
    </xf>
    <xf numFmtId="4" fontId="20" fillId="3" borderId="11" xfId="0" applyNumberFormat="1" applyFont="1" applyFill="1" applyBorder="1" applyAlignment="1">
      <alignment horizontal="center"/>
    </xf>
    <xf numFmtId="4" fontId="20" fillId="2" borderId="8" xfId="0" applyNumberFormat="1" applyFont="1" applyFill="1" applyBorder="1"/>
    <xf numFmtId="164" fontId="39" fillId="0" borderId="0" xfId="16" applyNumberFormat="1" applyFont="1"/>
    <xf numFmtId="164" fontId="32" fillId="0" borderId="0" xfId="16" applyNumberFormat="1" applyFont="1"/>
    <xf numFmtId="4" fontId="48" fillId="0" borderId="0" xfId="0" applyNumberFormat="1" applyFont="1" applyBorder="1" applyAlignment="1">
      <alignment wrapText="1"/>
    </xf>
    <xf numFmtId="0" fontId="48" fillId="0" borderId="0" xfId="0" applyFont="1" applyBorder="1" applyAlignment="1">
      <alignment horizontal="center" wrapText="1"/>
    </xf>
    <xf numFmtId="164" fontId="48" fillId="0" borderId="0" xfId="16" applyNumberFormat="1" applyFont="1" applyBorder="1" applyAlignment="1">
      <alignment wrapText="1"/>
    </xf>
    <xf numFmtId="0" fontId="13" fillId="0" borderId="0" xfId="21" applyAlignment="1">
      <alignment horizontal="left"/>
    </xf>
    <xf numFmtId="0" fontId="19" fillId="0" borderId="0" xfId="21" applyFont="1"/>
    <xf numFmtId="4" fontId="19" fillId="0" borderId="0" xfId="21" applyNumberFormat="1" applyFont="1"/>
    <xf numFmtId="0" fontId="13" fillId="0" borderId="0" xfId="21"/>
    <xf numFmtId="0" fontId="44" fillId="0" borderId="0" xfId="21" applyFont="1"/>
    <xf numFmtId="0" fontId="42" fillId="0" borderId="0" xfId="21" applyFont="1"/>
    <xf numFmtId="4" fontId="42" fillId="0" borderId="0" xfId="21" applyNumberFormat="1" applyFont="1"/>
    <xf numFmtId="0" fontId="45" fillId="0" borderId="0" xfId="21" applyFont="1" applyFill="1" applyAlignment="1">
      <alignment horizontal="right"/>
    </xf>
    <xf numFmtId="0" fontId="45" fillId="0" borderId="0" xfId="21" applyFont="1" applyAlignment="1">
      <alignment horizontal="left"/>
    </xf>
    <xf numFmtId="4" fontId="44" fillId="0" borderId="0" xfId="21" applyNumberFormat="1" applyFont="1" applyAlignment="1">
      <alignment horizontal="right"/>
    </xf>
    <xf numFmtId="4" fontId="19" fillId="0" borderId="0" xfId="21" applyNumberFormat="1" applyFont="1" applyFill="1" applyAlignment="1">
      <alignment horizontal="left"/>
    </xf>
    <xf numFmtId="0" fontId="19" fillId="0" borderId="0" xfId="21" applyFont="1" applyFill="1" applyAlignment="1">
      <alignment horizontal="left"/>
    </xf>
    <xf numFmtId="4" fontId="27" fillId="0" borderId="0" xfId="21" applyNumberFormat="1" applyFont="1"/>
    <xf numFmtId="0" fontId="27" fillId="0" borderId="0" xfId="21" applyFont="1"/>
    <xf numFmtId="0" fontId="30" fillId="0" borderId="0" xfId="21" applyFont="1"/>
    <xf numFmtId="4" fontId="46" fillId="0" borderId="0" xfId="21" applyNumberFormat="1" applyFont="1"/>
    <xf numFmtId="2" fontId="46" fillId="0" borderId="0" xfId="21" applyNumberFormat="1" applyFont="1"/>
    <xf numFmtId="0" fontId="46" fillId="0" borderId="0" xfId="21" applyFont="1"/>
    <xf numFmtId="4" fontId="47" fillId="0" borderId="0" xfId="21" applyNumberFormat="1" applyFont="1"/>
    <xf numFmtId="2" fontId="47" fillId="0" borderId="0" xfId="21" applyNumberFormat="1" applyFont="1"/>
    <xf numFmtId="168" fontId="46" fillId="0" borderId="0" xfId="21" applyNumberFormat="1" applyFont="1"/>
    <xf numFmtId="4" fontId="35" fillId="0" borderId="4" xfId="21" applyNumberFormat="1" applyFont="1" applyBorder="1" applyAlignment="1">
      <alignment horizontal="center" wrapText="1"/>
    </xf>
    <xf numFmtId="4" fontId="35" fillId="0" borderId="0" xfId="21" applyNumberFormat="1" applyFont="1" applyBorder="1" applyAlignment="1">
      <alignment horizontal="center" wrapText="1"/>
    </xf>
    <xf numFmtId="0" fontId="31" fillId="2" borderId="9" xfId="21" applyFont="1" applyFill="1" applyBorder="1" applyAlignment="1">
      <alignment horizontal="center"/>
    </xf>
    <xf numFmtId="4" fontId="50" fillId="2" borderId="17" xfId="21" applyNumberFormat="1" applyFont="1" applyFill="1" applyBorder="1"/>
    <xf numFmtId="4" fontId="13" fillId="0" borderId="0" xfId="21" applyNumberFormat="1"/>
    <xf numFmtId="4" fontId="21" fillId="0" borderId="0" xfId="21" applyNumberFormat="1" applyFont="1" applyFill="1" applyAlignment="1">
      <alignment horizontal="right"/>
    </xf>
    <xf numFmtId="4" fontId="28" fillId="0" borderId="0" xfId="21" applyNumberFormat="1" applyFont="1" applyFill="1"/>
    <xf numFmtId="0" fontId="23" fillId="0" borderId="0" xfId="21" applyFont="1" applyFill="1" applyAlignment="1">
      <alignment horizontal="center"/>
    </xf>
    <xf numFmtId="4" fontId="39" fillId="0" borderId="0" xfId="21" applyNumberFormat="1" applyFont="1" applyAlignment="1">
      <alignment horizontal="center"/>
    </xf>
    <xf numFmtId="4" fontId="40" fillId="0" borderId="0" xfId="21" applyNumberFormat="1" applyFont="1"/>
    <xf numFmtId="0" fontId="38" fillId="0" borderId="0" xfId="21" applyFont="1"/>
    <xf numFmtId="164" fontId="13" fillId="0" borderId="0" xfId="21" applyNumberFormat="1" applyFont="1"/>
    <xf numFmtId="164" fontId="13" fillId="0" borderId="0" xfId="21" applyNumberFormat="1"/>
    <xf numFmtId="164" fontId="14" fillId="0" borderId="0" xfId="16" applyNumberFormat="1" applyFont="1" applyAlignment="1">
      <alignment horizontal="center"/>
    </xf>
    <xf numFmtId="164" fontId="48" fillId="0" borderId="0" xfId="0" applyNumberFormat="1" applyFont="1" applyBorder="1" applyAlignment="1">
      <alignment wrapText="1"/>
    </xf>
    <xf numFmtId="0" fontId="15" fillId="0" borderId="4" xfId="0" applyFont="1" applyFill="1" applyBorder="1" applyAlignment="1">
      <alignment horizontal="left"/>
    </xf>
    <xf numFmtId="4" fontId="13" fillId="0" borderId="0" xfId="0" applyNumberFormat="1" applyFont="1" applyFill="1" applyBorder="1" applyAlignment="1">
      <alignment horizontal="right"/>
    </xf>
    <xf numFmtId="0" fontId="15" fillId="0" borderId="19" xfId="0" applyFont="1" applyFill="1" applyBorder="1" applyAlignment="1">
      <alignment horizontal="left"/>
    </xf>
    <xf numFmtId="0" fontId="13" fillId="0" borderId="3" xfId="0" applyFont="1" applyFill="1" applyBorder="1"/>
    <xf numFmtId="0" fontId="13" fillId="0" borderId="3" xfId="0" applyFont="1" applyFill="1" applyBorder="1" applyAlignment="1">
      <alignment horizontal="center"/>
    </xf>
    <xf numFmtId="0" fontId="13" fillId="0" borderId="15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3" fillId="0" borderId="5" xfId="0" applyFont="1" applyFill="1" applyBorder="1" applyAlignment="1">
      <alignment horizontal="center"/>
    </xf>
    <xf numFmtId="4" fontId="15" fillId="0" borderId="5" xfId="0" applyNumberFormat="1" applyFont="1" applyFill="1" applyBorder="1"/>
    <xf numFmtId="0" fontId="13" fillId="0" borderId="0" xfId="0" applyFont="1" applyFill="1" applyBorder="1"/>
    <xf numFmtId="4" fontId="13" fillId="0" borderId="3" xfId="0" applyNumberFormat="1" applyFont="1" applyFill="1" applyBorder="1" applyAlignment="1">
      <alignment horizontal="right"/>
    </xf>
    <xf numFmtId="4" fontId="15" fillId="0" borderId="15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/>
    </xf>
    <xf numFmtId="0" fontId="31" fillId="0" borderId="10" xfId="21" applyFont="1" applyFill="1" applyBorder="1" applyAlignment="1">
      <alignment horizontal="center" wrapText="1"/>
    </xf>
    <xf numFmtId="4" fontId="24" fillId="0" borderId="10" xfId="21" applyNumberFormat="1" applyFont="1" applyFill="1" applyBorder="1" applyAlignment="1">
      <alignment horizontal="center"/>
    </xf>
    <xf numFmtId="0" fontId="24" fillId="0" borderId="3" xfId="21" applyFont="1" applyBorder="1" applyAlignment="1">
      <alignment horizontal="center"/>
    </xf>
    <xf numFmtId="0" fontId="24" fillId="0" borderId="10" xfId="21" applyNumberFormat="1" applyFont="1" applyBorder="1" applyAlignment="1">
      <alignment horizontal="center"/>
    </xf>
    <xf numFmtId="0" fontId="19" fillId="0" borderId="6" xfId="21" applyFont="1" applyFill="1" applyBorder="1" applyAlignment="1">
      <alignment horizontal="left" wrapText="1"/>
    </xf>
    <xf numFmtId="0" fontId="19" fillId="0" borderId="6" xfId="21" applyNumberFormat="1" applyFont="1" applyFill="1" applyBorder="1" applyAlignment="1">
      <alignment horizontal="center"/>
    </xf>
    <xf numFmtId="0" fontId="24" fillId="0" borderId="17" xfId="21" applyNumberFormat="1" applyFont="1" applyBorder="1" applyAlignment="1">
      <alignment horizontal="center"/>
    </xf>
    <xf numFmtId="0" fontId="19" fillId="0" borderId="6" xfId="21" applyNumberFormat="1" applyFont="1" applyBorder="1" applyAlignment="1">
      <alignment horizontal="center"/>
    </xf>
    <xf numFmtId="0" fontId="19" fillId="0" borderId="16" xfId="21" applyFont="1" applyFill="1" applyBorder="1" applyAlignment="1">
      <alignment horizontal="left" wrapText="1"/>
    </xf>
    <xf numFmtId="0" fontId="19" fillId="0" borderId="10" xfId="21" applyNumberFormat="1" applyFont="1" applyBorder="1" applyAlignment="1">
      <alignment horizontal="center"/>
    </xf>
    <xf numFmtId="0" fontId="19" fillId="4" borderId="6" xfId="21" applyFont="1" applyFill="1" applyBorder="1" applyAlignment="1">
      <alignment horizontal="left" wrapText="1"/>
    </xf>
    <xf numFmtId="0" fontId="19" fillId="0" borderId="18" xfId="21" applyNumberFormat="1" applyFont="1" applyFill="1" applyBorder="1" applyAlignment="1">
      <alignment horizontal="center"/>
    </xf>
    <xf numFmtId="0" fontId="41" fillId="0" borderId="0" xfId="0" applyFont="1" applyAlignment="1">
      <alignment horizontal="center"/>
    </xf>
    <xf numFmtId="4" fontId="13" fillId="0" borderId="0" xfId="0" applyNumberFormat="1" applyFont="1"/>
    <xf numFmtId="39" fontId="19" fillId="0" borderId="16" xfId="16" applyNumberFormat="1" applyFont="1" applyFill="1" applyBorder="1" applyAlignment="1">
      <alignment horizontal="right"/>
    </xf>
    <xf numFmtId="4" fontId="24" fillId="0" borderId="6" xfId="21" applyNumberFormat="1" applyFont="1" applyFill="1" applyBorder="1" applyAlignment="1">
      <alignment horizontal="center"/>
    </xf>
    <xf numFmtId="164" fontId="51" fillId="0" borderId="0" xfId="16" applyNumberFormat="1" applyFont="1"/>
    <xf numFmtId="39" fontId="19" fillId="0" borderId="4" xfId="16" applyNumberFormat="1" applyFont="1" applyFill="1" applyBorder="1" applyAlignment="1">
      <alignment horizontal="right"/>
    </xf>
    <xf numFmtId="4" fontId="19" fillId="0" borderId="0" xfId="21" applyNumberFormat="1" applyFont="1" applyFill="1" applyBorder="1" applyAlignment="1">
      <alignment horizontal="right"/>
    </xf>
    <xf numFmtId="164" fontId="33" fillId="0" borderId="0" xfId="16" applyNumberFormat="1" applyFont="1"/>
    <xf numFmtId="164" fontId="0" fillId="0" borderId="0" xfId="16" applyNumberFormat="1" applyFont="1" applyBorder="1"/>
    <xf numFmtId="164" fontId="17" fillId="0" borderId="0" xfId="16" applyNumberFormat="1" applyFont="1" applyBorder="1"/>
    <xf numFmtId="39" fontId="17" fillId="0" borderId="0" xfId="16" applyNumberFormat="1" applyFont="1" applyFill="1" applyBorder="1" applyAlignment="1">
      <alignment horizontal="right"/>
    </xf>
    <xf numFmtId="164" fontId="52" fillId="0" borderId="0" xfId="16" applyNumberFormat="1" applyFont="1"/>
    <xf numFmtId="4" fontId="13" fillId="0" borderId="0" xfId="21" applyNumberFormat="1" applyBorder="1"/>
    <xf numFmtId="14" fontId="36" fillId="0" borderId="4" xfId="0" applyNumberFormat="1" applyFont="1" applyFill="1" applyBorder="1" applyAlignment="1">
      <alignment horizontal="right"/>
    </xf>
    <xf numFmtId="0" fontId="43" fillId="0" borderId="0" xfId="0" applyFont="1" applyFill="1" applyBorder="1" applyAlignment="1">
      <alignment horizontal="left"/>
    </xf>
    <xf numFmtId="4" fontId="43" fillId="0" borderId="0" xfId="0" applyNumberFormat="1" applyFont="1" applyFill="1" applyBorder="1"/>
    <xf numFmtId="0" fontId="43" fillId="0" borderId="5" xfId="0" applyFont="1" applyFill="1" applyBorder="1" applyAlignment="1">
      <alignment horizontal="center"/>
    </xf>
    <xf numFmtId="14" fontId="43" fillId="0" borderId="4" xfId="0" applyNumberFormat="1" applyFont="1" applyFill="1" applyBorder="1" applyAlignment="1">
      <alignment horizontal="center"/>
    </xf>
    <xf numFmtId="4" fontId="43" fillId="0" borderId="13" xfId="0" applyNumberFormat="1" applyFont="1" applyFill="1" applyBorder="1" applyAlignment="1">
      <alignment horizontal="right"/>
    </xf>
    <xf numFmtId="4" fontId="36" fillId="0" borderId="7" xfId="0" applyNumberFormat="1" applyFont="1" applyFill="1" applyBorder="1"/>
    <xf numFmtId="0" fontId="43" fillId="0" borderId="0" xfId="0" applyFont="1" applyFill="1" applyBorder="1"/>
    <xf numFmtId="4" fontId="43" fillId="0" borderId="0" xfId="0" applyNumberFormat="1" applyFont="1"/>
    <xf numFmtId="4" fontId="36" fillId="0" borderId="5" xfId="0" applyNumberFormat="1" applyFont="1" applyFill="1" applyBorder="1" applyAlignment="1">
      <alignment horizontal="right"/>
    </xf>
    <xf numFmtId="0" fontId="43" fillId="0" borderId="4" xfId="0" applyFont="1" applyFill="1" applyBorder="1" applyAlignment="1">
      <alignment horizontal="center"/>
    </xf>
    <xf numFmtId="4" fontId="43" fillId="0" borderId="0" xfId="0" applyNumberFormat="1" applyFont="1" applyFill="1" applyBorder="1" applyAlignment="1">
      <alignment horizontal="right"/>
    </xf>
    <xf numFmtId="0" fontId="43" fillId="0" borderId="1" xfId="0" applyFont="1" applyFill="1" applyBorder="1" applyAlignment="1">
      <alignment horizontal="center"/>
    </xf>
    <xf numFmtId="0" fontId="43" fillId="0" borderId="13" xfId="0" applyFont="1" applyFill="1" applyBorder="1"/>
    <xf numFmtId="4" fontId="43" fillId="0" borderId="5" xfId="0" applyNumberFormat="1" applyFont="1" applyFill="1" applyBorder="1"/>
    <xf numFmtId="0" fontId="43" fillId="0" borderId="0" xfId="0" applyFont="1"/>
    <xf numFmtId="4" fontId="36" fillId="0" borderId="5" xfId="0" applyNumberFormat="1" applyFont="1" applyFill="1" applyBorder="1"/>
    <xf numFmtId="14" fontId="36" fillId="0" borderId="4" xfId="0" applyNumberFormat="1" applyFont="1" applyFill="1" applyBorder="1" applyAlignment="1">
      <alignment horizontal="center"/>
    </xf>
    <xf numFmtId="0" fontId="43" fillId="0" borderId="0" xfId="0" applyFont="1" applyFill="1"/>
    <xf numFmtId="0" fontId="36" fillId="0" borderId="1" xfId="0" applyFont="1" applyBorder="1" applyAlignment="1">
      <alignment horizontal="left"/>
    </xf>
    <xf numFmtId="0" fontId="36" fillId="0" borderId="13" xfId="0" applyFont="1" applyBorder="1" applyAlignment="1">
      <alignment horizontal="center"/>
    </xf>
    <xf numFmtId="39" fontId="53" fillId="0" borderId="6" xfId="16" applyNumberFormat="1" applyFont="1" applyFill="1" applyBorder="1" applyAlignment="1">
      <alignment horizontal="right"/>
    </xf>
    <xf numFmtId="4" fontId="53" fillId="0" borderId="0" xfId="21" applyNumberFormat="1" applyFont="1" applyFill="1" applyBorder="1" applyAlignment="1">
      <alignment horizontal="right"/>
    </xf>
    <xf numFmtId="39" fontId="53" fillId="0" borderId="16" xfId="16" applyNumberFormat="1" applyFont="1" applyFill="1" applyBorder="1" applyAlignment="1">
      <alignment horizontal="right"/>
    </xf>
    <xf numFmtId="164" fontId="13" fillId="0" borderId="0" xfId="16" applyNumberFormat="1" applyFont="1" applyAlignment="1">
      <alignment horizontal="center"/>
    </xf>
    <xf numFmtId="4" fontId="0" fillId="0" borderId="0" xfId="16" applyFont="1"/>
    <xf numFmtId="0" fontId="15" fillId="0" borderId="0" xfId="0" applyFont="1" applyAlignment="1">
      <alignment horizontal="center"/>
    </xf>
    <xf numFmtId="0" fontId="15" fillId="0" borderId="9" xfId="0" applyFont="1" applyBorder="1" applyAlignment="1">
      <alignment horizontal="center" vertical="center"/>
    </xf>
    <xf numFmtId="0" fontId="15" fillId="0" borderId="12" xfId="0" applyFont="1" applyBorder="1" applyAlignment="1">
      <alignment vertical="center"/>
    </xf>
    <xf numFmtId="4" fontId="15" fillId="0" borderId="12" xfId="16" applyFont="1" applyBorder="1" applyAlignment="1">
      <alignment vertical="center"/>
    </xf>
    <xf numFmtId="4" fontId="15" fillId="0" borderId="8" xfId="16" applyFont="1" applyBorder="1" applyAlignment="1">
      <alignment horizontal="right" vertical="center"/>
    </xf>
    <xf numFmtId="0" fontId="13" fillId="0" borderId="0" xfId="0" applyFont="1" applyAlignment="1">
      <alignment wrapText="1"/>
    </xf>
    <xf numFmtId="0" fontId="13" fillId="0" borderId="0" xfId="0" applyFont="1" applyFill="1"/>
    <xf numFmtId="0" fontId="15" fillId="0" borderId="8" xfId="0" applyFont="1" applyBorder="1" applyAlignment="1">
      <alignment horizontal="center" vertical="center"/>
    </xf>
    <xf numFmtId="4" fontId="13" fillId="0" borderId="0" xfId="16" applyFont="1"/>
    <xf numFmtId="0" fontId="20" fillId="0" borderId="0" xfId="0" applyFont="1" applyAlignment="1">
      <alignment horizontal="center"/>
    </xf>
    <xf numFmtId="164" fontId="0" fillId="0" borderId="0" xfId="0" applyNumberFormat="1"/>
    <xf numFmtId="4" fontId="13" fillId="0" borderId="0" xfId="37" applyNumberFormat="1" applyFont="1" applyFill="1"/>
    <xf numFmtId="4" fontId="13" fillId="0" borderId="0" xfId="16" applyFont="1" applyAlignment="1">
      <alignment vertical="top"/>
    </xf>
    <xf numFmtId="4" fontId="15" fillId="0" borderId="11" xfId="16" applyFont="1" applyBorder="1" applyAlignment="1">
      <alignment horizontal="right" vertical="center"/>
    </xf>
    <xf numFmtId="4" fontId="13" fillId="0" borderId="0" xfId="16" applyFont="1" applyFill="1"/>
    <xf numFmtId="4" fontId="13" fillId="0" borderId="0" xfId="16" applyFont="1" applyAlignment="1">
      <alignment wrapText="1"/>
    </xf>
    <xf numFmtId="0" fontId="15" fillId="0" borderId="8" xfId="0" applyFont="1" applyBorder="1" applyAlignment="1">
      <alignment horizontal="center" vertical="center" wrapText="1"/>
    </xf>
    <xf numFmtId="4" fontId="13" fillId="0" borderId="0" xfId="16" applyFont="1" applyFill="1" applyBorder="1"/>
    <xf numFmtId="0" fontId="0" fillId="0" borderId="0" xfId="0" applyBorder="1" applyAlignment="1">
      <alignment horizontal="right"/>
    </xf>
    <xf numFmtId="4" fontId="0" fillId="0" borderId="0" xfId="0" applyNumberFormat="1"/>
    <xf numFmtId="0" fontId="15" fillId="0" borderId="11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0" fillId="0" borderId="13" xfId="0" applyBorder="1"/>
    <xf numFmtId="164" fontId="13" fillId="0" borderId="0" xfId="0" applyNumberFormat="1" applyFont="1"/>
    <xf numFmtId="4" fontId="56" fillId="0" borderId="0" xfId="16" applyFont="1" applyFill="1" applyBorder="1"/>
    <xf numFmtId="164" fontId="13" fillId="0" borderId="0" xfId="32" applyNumberFormat="1" applyFont="1" applyBorder="1"/>
    <xf numFmtId="4" fontId="13" fillId="4" borderId="0" xfId="16" applyFont="1" applyFill="1"/>
    <xf numFmtId="4" fontId="0" fillId="0" borderId="0" xfId="16" applyFont="1" applyFill="1" applyBorder="1"/>
    <xf numFmtId="4" fontId="15" fillId="4" borderId="12" xfId="16" applyFont="1" applyFill="1" applyBorder="1" applyAlignment="1">
      <alignment vertical="center"/>
    </xf>
    <xf numFmtId="0" fontId="13" fillId="4" borderId="0" xfId="0" applyFont="1" applyFill="1"/>
    <xf numFmtId="4" fontId="15" fillId="0" borderId="29" xfId="16" applyFont="1" applyBorder="1" applyAlignment="1">
      <alignment horizontal="right" vertical="center"/>
    </xf>
    <xf numFmtId="4" fontId="15" fillId="0" borderId="30" xfId="16" applyFont="1" applyBorder="1" applyAlignment="1">
      <alignment horizontal="right" vertical="center"/>
    </xf>
    <xf numFmtId="4" fontId="0" fillId="0" borderId="0" xfId="16" applyFont="1" applyFill="1"/>
    <xf numFmtId="0" fontId="0" fillId="0" borderId="0" xfId="0" applyFill="1"/>
    <xf numFmtId="0" fontId="15" fillId="0" borderId="8" xfId="0" applyFont="1" applyFill="1" applyBorder="1" applyAlignment="1">
      <alignment horizontal="center" vertical="center"/>
    </xf>
    <xf numFmtId="4" fontId="15" fillId="0" borderId="12" xfId="16" applyFont="1" applyFill="1" applyBorder="1" applyAlignment="1">
      <alignment vertical="center"/>
    </xf>
    <xf numFmtId="4" fontId="15" fillId="0" borderId="8" xfId="16" applyFont="1" applyFill="1" applyBorder="1" applyAlignment="1">
      <alignment horizontal="right" vertical="center"/>
    </xf>
    <xf numFmtId="4" fontId="0" fillId="0" borderId="0" xfId="0" applyNumberFormat="1" applyFill="1"/>
    <xf numFmtId="4" fontId="13" fillId="0" borderId="0" xfId="0" applyNumberFormat="1" applyFont="1" applyFill="1" applyBorder="1"/>
    <xf numFmtId="43" fontId="0" fillId="0" borderId="0" xfId="0" applyNumberFormat="1"/>
    <xf numFmtId="0" fontId="0" fillId="4" borderId="0" xfId="0" applyFill="1"/>
    <xf numFmtId="0" fontId="15" fillId="4" borderId="8" xfId="0" applyFont="1" applyFill="1" applyBorder="1" applyAlignment="1">
      <alignment horizontal="center" vertical="center" wrapText="1"/>
    </xf>
    <xf numFmtId="4" fontId="15" fillId="4" borderId="29" xfId="16" applyFont="1" applyFill="1" applyBorder="1" applyAlignment="1">
      <alignment horizontal="right" vertical="center"/>
    </xf>
    <xf numFmtId="0" fontId="20" fillId="3" borderId="20" xfId="0" applyFont="1" applyFill="1" applyBorder="1" applyAlignment="1">
      <alignment horizontal="center"/>
    </xf>
    <xf numFmtId="0" fontId="20" fillId="3" borderId="21" xfId="0" applyFont="1" applyFill="1" applyBorder="1" applyAlignment="1">
      <alignment horizontal="center"/>
    </xf>
    <xf numFmtId="0" fontId="20" fillId="3" borderId="14" xfId="0" applyFont="1" applyFill="1" applyBorder="1" applyAlignment="1">
      <alignment horizontal="center"/>
    </xf>
    <xf numFmtId="0" fontId="25" fillId="0" borderId="25" xfId="0" applyFont="1" applyFill="1" applyBorder="1" applyAlignment="1">
      <alignment horizontal="center"/>
    </xf>
    <xf numFmtId="0" fontId="25" fillId="0" borderId="26" xfId="0" applyFont="1" applyFill="1" applyBorder="1" applyAlignment="1">
      <alignment horizontal="center"/>
    </xf>
    <xf numFmtId="0" fontId="25" fillId="0" borderId="27" xfId="0" applyFont="1" applyFill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15" fillId="3" borderId="9" xfId="21" applyFont="1" applyFill="1" applyBorder="1" applyAlignment="1">
      <alignment horizontal="center"/>
    </xf>
    <xf numFmtId="0" fontId="15" fillId="3" borderId="11" xfId="21" applyFont="1" applyFill="1" applyBorder="1" applyAlignment="1">
      <alignment horizontal="center"/>
    </xf>
    <xf numFmtId="0" fontId="15" fillId="3" borderId="8" xfId="21" applyFont="1" applyFill="1" applyBorder="1" applyAlignment="1">
      <alignment horizontal="center"/>
    </xf>
  </cellXfs>
  <cellStyles count="42">
    <cellStyle name="Cabeçalho 1" xfId="1" xr:uid="{00000000-0005-0000-0000-000000000000}"/>
    <cellStyle name="Cabeçalho 2" xfId="2" xr:uid="{00000000-0005-0000-0000-000001000000}"/>
    <cellStyle name="Data" xfId="3" xr:uid="{00000000-0005-0000-0000-000002000000}"/>
    <cellStyle name="Date" xfId="4" xr:uid="{00000000-0005-0000-0000-000003000000}"/>
    <cellStyle name="Fixo" xfId="5" xr:uid="{00000000-0005-0000-0000-000004000000}"/>
    <cellStyle name="modelo" xfId="6" xr:uid="{00000000-0005-0000-0000-000005000000}"/>
    <cellStyle name="Moeda 2" xfId="40" xr:uid="{00000000-0005-0000-0000-000006000000}"/>
    <cellStyle name="Moeda0" xfId="7" xr:uid="{00000000-0005-0000-0000-000007000000}"/>
    <cellStyle name="Normal" xfId="0" builtinId="0"/>
    <cellStyle name="Normal 10" xfId="29" xr:uid="{00000000-0005-0000-0000-000009000000}"/>
    <cellStyle name="Normal 11" xfId="30" xr:uid="{00000000-0005-0000-0000-00000A000000}"/>
    <cellStyle name="Normal 12" xfId="31" xr:uid="{00000000-0005-0000-0000-00000B000000}"/>
    <cellStyle name="Normal 13" xfId="33" xr:uid="{00000000-0005-0000-0000-00000C000000}"/>
    <cellStyle name="Normal 14" xfId="34" xr:uid="{00000000-0005-0000-0000-00000D000000}"/>
    <cellStyle name="Normal 15" xfId="35" xr:uid="{00000000-0005-0000-0000-00000E000000}"/>
    <cellStyle name="Normal 2" xfId="8" xr:uid="{00000000-0005-0000-0000-00000F000000}"/>
    <cellStyle name="Normal 2 2" xfId="21" xr:uid="{00000000-0005-0000-0000-000010000000}"/>
    <cellStyle name="Normal 26" xfId="41" xr:uid="{00000000-0005-0000-0000-000011000000}"/>
    <cellStyle name="Normal 3" xfId="9" xr:uid="{00000000-0005-0000-0000-000012000000}"/>
    <cellStyle name="Normal 4" xfId="10" xr:uid="{00000000-0005-0000-0000-000013000000}"/>
    <cellStyle name="Normal 5" xfId="18" xr:uid="{00000000-0005-0000-0000-000014000000}"/>
    <cellStyle name="Normal 6" xfId="19" xr:uid="{00000000-0005-0000-0000-000015000000}"/>
    <cellStyle name="Normal 7" xfId="22" xr:uid="{00000000-0005-0000-0000-000016000000}"/>
    <cellStyle name="Normal 8" xfId="23" xr:uid="{00000000-0005-0000-0000-000017000000}"/>
    <cellStyle name="Normal 8 2" xfId="26" xr:uid="{00000000-0005-0000-0000-000018000000}"/>
    <cellStyle name="Normal 9" xfId="28" xr:uid="{00000000-0005-0000-0000-000019000000}"/>
    <cellStyle name="Normal_HAVERES - fev 2002" xfId="11" xr:uid="{00000000-0005-0000-0000-00001A000000}"/>
    <cellStyle name="Normal_HAVERES - mar 2002" xfId="37" xr:uid="{00000000-0005-0000-0000-00001B000000}"/>
    <cellStyle name="Separador de milhares 2" xfId="12" xr:uid="{00000000-0005-0000-0000-00001C000000}"/>
    <cellStyle name="Separador de milhares 2 2" xfId="20" xr:uid="{00000000-0005-0000-0000-00001D000000}"/>
    <cellStyle name="Separador de milhares 3" xfId="13" xr:uid="{00000000-0005-0000-0000-00001E000000}"/>
    <cellStyle name="Separador de milhares 4" xfId="24" xr:uid="{00000000-0005-0000-0000-00001F000000}"/>
    <cellStyle name="Separador de milhares 4 2" xfId="27" xr:uid="{00000000-0005-0000-0000-000020000000}"/>
    <cellStyle name="Total" xfId="14" builtinId="25" customBuiltin="1"/>
    <cellStyle name="Total 2" xfId="25" xr:uid="{00000000-0005-0000-0000-000022000000}"/>
    <cellStyle name="Vírgul - Estilo1" xfId="15" xr:uid="{00000000-0005-0000-0000-000023000000}"/>
    <cellStyle name="Vírgula" xfId="16" builtinId="3"/>
    <cellStyle name="Vírgula 10" xfId="39" xr:uid="{00000000-0005-0000-0000-000025000000}"/>
    <cellStyle name="Vírgula 2" xfId="32" xr:uid="{00000000-0005-0000-0000-000026000000}"/>
    <cellStyle name="Vírgula 3" xfId="36" xr:uid="{00000000-0005-0000-0000-000027000000}"/>
    <cellStyle name="Vírgula 8" xfId="38" xr:uid="{00000000-0005-0000-0000-000028000000}"/>
    <cellStyle name="Vírgula0" xfId="17" xr:uid="{00000000-0005-0000-0000-000029000000}"/>
  </cellStyles>
  <dxfs count="0"/>
  <tableStyles count="0" defaultTableStyle="TableStyleMedium9" defaultPivotStyle="PivotStyleLight16"/>
  <colors>
    <mruColors>
      <color rgb="FF007A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0</xdr:col>
      <xdr:colOff>1714500</xdr:colOff>
      <xdr:row>2</xdr:row>
      <xdr:rowOff>0</xdr:rowOff>
    </xdr:to>
    <xdr:pic>
      <xdr:nvPicPr>
        <xdr:cNvPr id="3256" name="Picture 8">
          <a:extLst>
            <a:ext uri="{FF2B5EF4-FFF2-40B4-BE49-F238E27FC236}">
              <a16:creationId xmlns:a16="http://schemas.microsoft.com/office/drawing/2014/main" id="{00000000-0008-0000-0200-0000B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7810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0</xdr:col>
      <xdr:colOff>1714500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17145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usuario\Configura&#231;&#245;es%20locais\Temp\EXCEL\SALDOS%20DEVEDORES\Haveres\EXCEL\SALDOS%20DEVEDORES\tESTE_VINCUL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usuario\Configura&#231;&#245;es%20locais\Temp\EXCEL\SALDOS%20DEVEDORES\HAVERES%20-%20jan%20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AFI\GECEP\HAVERES\HAVERES-2001\tESTE_VINCUL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usuario\Configura&#231;&#245;es%20locais\Temp\EXCEL\SALDOS%20DEVEDORES\Haveres\EXCEL\SALDOS%20DEVEDORES\HAVERES%20-%20Bdado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FIS\GERAT\Haveres\EXCEL\SALDOS%20DEVEDORES\HAVERES%20-%20Bdado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AFI\GECEP\HAVERES\HAVERES-2001\Diversos%20HAVERES%20-%20metodologias%20diferent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FIS\GERAT\Haveres\EXCEL\Planilhas%20HAVERES%20-%20Informa&#231;oes%20mensais\2009\HAVERES%20-%20set%2020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OGEF/GEREF/RELAT&#211;RIOS/CESEF/HAVERES%20COGEF/HAVERES%20COGEF%20ok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iler.souza\Downloads\C&#243;pia%20de%20Rel_SPO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MOGI"/>
      <sheetName val="Tela Inicial"/>
      <sheetName val="tESTE_VINCULO"/>
      <sheetName val="#REF"/>
      <sheetName val="Plan2"/>
      <sheetName val="Plan3"/>
      <sheetName val="Entrada de dados"/>
      <sheetName val="BNDESPAR"/>
      <sheetName val="TN-BPar - 1998 - Acerto"/>
      <sheetName val="BNDESPAR - 1998 "/>
      <sheetName val="BNDESPAR - 1999 - 2000 "/>
      <sheetName val="Saldo 29.02.2000"/>
      <sheetName val="Cálculos"/>
    </sheetNames>
    <sheetDataSet>
      <sheetData sheetId="0">
        <row r="1">
          <cell r="A1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álculos"/>
      <sheetName val="SIAFI"/>
      <sheetName val="GERUR"/>
      <sheetName val="IAA - Controlados pelo BB"/>
      <sheetName val="TOTALIZAÇÃO"/>
      <sheetName val="Tela Inicial"/>
      <sheetName val="Mudanom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MOGI"/>
      <sheetName val="Tela Inicial"/>
      <sheetName val="tESTE_VINCULO"/>
      <sheetName val="#REF"/>
      <sheetName val="Plan2"/>
      <sheetName val="Plan3"/>
      <sheetName val="Entrada de dados"/>
      <sheetName val="BNDESPAR"/>
      <sheetName val="TN-BPar - 1998 - Acerto"/>
      <sheetName val="BNDESPAR - 1998 "/>
      <sheetName val="BNDESPAR - 1999 - 2000 "/>
      <sheetName val="Saldo 29.02.2000"/>
      <sheetName val="Cálculos"/>
    </sheetNames>
    <sheetDataSet>
      <sheetData sheetId="0" refreshError="1">
        <row r="1">
          <cell r="A1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List Entrada de Dados"/>
      <sheetName val="Entrada de dados"/>
      <sheetName val="AçopalmaI-12.09.98"/>
      <sheetName val="AçopalmaII-30.06.98"/>
      <sheetName val="AGEF - Armazém Londrina"/>
      <sheetName val="ANDE"/>
      <sheetName val="BNDES - FCVS"/>
      <sheetName val="BNDESPAR - CT. 002"/>
      <sheetName val="BNDESPAR - CT. 064"/>
      <sheetName val="BNDESPAR - CT. 070"/>
      <sheetName val="CAIXA - PROER"/>
      <sheetName val="CDRJ Sepetiba - 28-12-98"/>
      <sheetName val="CDRJ - Ct. 018"/>
      <sheetName val="CDRJ - Ct. 026"/>
      <sheetName val="COBRAPI"/>
      <sheetName val="CODESA - Ct. 020"/>
      <sheetName val="CODESA - Ct 020 (novo)"/>
      <sheetName val="CODESP - Ct. 019"/>
      <sheetName val="CODESP - Ct 019 (novo)"/>
      <sheetName val="CST"/>
      <sheetName val="DOCEDUNA - NORSUL SANTOS"/>
      <sheetName val="DOCENAVE-cálculo prestação"/>
      <sheetName val="DOCENAVE-atualizaçao diferenças"/>
      <sheetName val="ELETR_ITAIPU-424"/>
      <sheetName val="ELETR_ITAIPU-424(EMGEA)"/>
      <sheetName val="ELETR_ITAIPU-425"/>
      <sheetName val="ELETR_ITAIPU-425(EMGEA)"/>
      <sheetName val="ELETR_ITAIPU-EMGEA"/>
      <sheetName val="EXCELL"/>
      <sheetName val="INSS"/>
      <sheetName val="INSS CT 54"/>
      <sheetName val="ITAIPU Royalties"/>
      <sheetName val="ITAIPU Royalties projeção"/>
      <sheetName val="ITAIPU diferido"/>
      <sheetName val="RFFSA - ALL (CT 031)"/>
      <sheetName val="RFFSA - CFN (CT 020)"/>
      <sheetName val="RFFSA - CFN (CT 021)"/>
      <sheetName val="RFFSA - FERROBAN (CT 007)"/>
      <sheetName val="RFFSA - FERROBAN"/>
      <sheetName val="RFFSA - FCA (BNDES)"/>
      <sheetName val="RFFSA - FCA (MP 1755)"/>
      <sheetName val="RFFSA - FCA (CT 001)"/>
      <sheetName val="RFFSA - FCA (CT 005)"/>
      <sheetName val="RFFSA - FCA (CT 006)"/>
      <sheetName val="RFFSA - FCA (CT 022)"/>
      <sheetName val="RFFSA - FTC (CT 021)"/>
      <sheetName val="RFFSA - FTC (CT 022)"/>
      <sheetName val="RFFSA - MRS (BNDES)"/>
      <sheetName val="RFFSA - MRS (CT 018)"/>
      <sheetName val="RFFSA - MRS (CT 020)"/>
      <sheetName val="RFFSA - NOVOESTE (CT 020)"/>
      <sheetName val="RFFSA - NOVOESTE (CT 021)"/>
      <sheetName val="RFFSA - 349 e 360 (CT 019)"/>
      <sheetName val="RFFSA - CT 022 - FTC"/>
      <sheetName val="RFFSA - CT 031- ALL"/>
      <sheetName val="RIO APA - NORSUL RECIFE"/>
      <sheetName val="RIO BRANCO - H.DANTAS"/>
      <sheetName val="RIO COARI - NORSUL AMAZONAS"/>
      <sheetName val="RIO TEFÉ - NORSUL VITÓRIA"/>
      <sheetName val="TELEBRÁS-Empregados"/>
      <sheetName val="TRONCOSUL GERDAU"/>
      <sheetName val="Cálculos saldos não recebíveis"/>
      <sheetName val="Tela Inicial"/>
    </sheetNames>
    <sheetDataSet>
      <sheetData sheetId="0"/>
      <sheetData sheetId="1">
        <row r="6">
          <cell r="D6">
            <v>34150</v>
          </cell>
          <cell r="E6">
            <v>31.49</v>
          </cell>
          <cell r="F6">
            <v>1.3149</v>
          </cell>
          <cell r="N6">
            <v>0</v>
          </cell>
        </row>
        <row r="7">
          <cell r="D7">
            <v>34181</v>
          </cell>
          <cell r="E7">
            <v>31.25</v>
          </cell>
          <cell r="F7">
            <v>1.3125</v>
          </cell>
        </row>
        <row r="8">
          <cell r="D8">
            <v>34212</v>
          </cell>
          <cell r="E8">
            <v>31.79</v>
          </cell>
          <cell r="F8">
            <v>1.3179000000000001</v>
          </cell>
        </row>
        <row r="9">
          <cell r="D9">
            <v>34242</v>
          </cell>
          <cell r="E9">
            <v>35.28</v>
          </cell>
          <cell r="F9">
            <v>1.3528</v>
          </cell>
        </row>
        <row r="10">
          <cell r="D10">
            <v>34273</v>
          </cell>
          <cell r="E10">
            <v>35.04</v>
          </cell>
          <cell r="F10">
            <v>1.3504</v>
          </cell>
        </row>
        <row r="11">
          <cell r="D11">
            <v>34303</v>
          </cell>
          <cell r="E11">
            <v>36.15</v>
          </cell>
          <cell r="F11">
            <v>1.3614999999999999</v>
          </cell>
        </row>
        <row r="12">
          <cell r="D12">
            <v>34334</v>
          </cell>
          <cell r="E12">
            <v>38.32</v>
          </cell>
          <cell r="F12">
            <v>1.3832</v>
          </cell>
        </row>
        <row r="13">
          <cell r="D13">
            <v>34365</v>
          </cell>
          <cell r="E13">
            <v>39.07</v>
          </cell>
          <cell r="F13">
            <v>1.3907</v>
          </cell>
          <cell r="G13">
            <v>89.087233976642608</v>
          </cell>
        </row>
        <row r="14">
          <cell r="D14">
            <v>34393</v>
          </cell>
          <cell r="E14">
            <v>40.78</v>
          </cell>
          <cell r="F14">
            <v>1.4077999999999999</v>
          </cell>
          <cell r="G14">
            <v>88.133886806480604</v>
          </cell>
        </row>
        <row r="15">
          <cell r="D15">
            <v>34424</v>
          </cell>
          <cell r="E15">
            <v>45.71</v>
          </cell>
          <cell r="F15">
            <v>1.4571000000000001</v>
          </cell>
          <cell r="G15">
            <v>91.848920417583102</v>
          </cell>
        </row>
        <row r="16">
          <cell r="D16">
            <v>34454</v>
          </cell>
          <cell r="E16">
            <v>40.92</v>
          </cell>
          <cell r="F16">
            <v>1.4092</v>
          </cell>
          <cell r="G16">
            <v>91.972057866856659</v>
          </cell>
        </row>
        <row r="17">
          <cell r="D17">
            <v>34485</v>
          </cell>
          <cell r="E17">
            <v>42.58</v>
          </cell>
          <cell r="F17">
            <v>1.4258</v>
          </cell>
          <cell r="G17">
            <v>91.024131842260161</v>
          </cell>
        </row>
        <row r="18">
          <cell r="D18">
            <v>34515</v>
          </cell>
          <cell r="E18">
            <v>45.21</v>
          </cell>
          <cell r="F18">
            <v>1.4520999999999999</v>
          </cell>
          <cell r="G18">
            <v>92.212911619838295</v>
          </cell>
        </row>
        <row r="19">
          <cell r="D19">
            <v>34546</v>
          </cell>
          <cell r="E19">
            <v>4.33</v>
          </cell>
          <cell r="F19">
            <v>1.0432999999999999</v>
          </cell>
          <cell r="G19">
            <v>96.209070350980454</v>
          </cell>
        </row>
        <row r="20">
          <cell r="D20">
            <v>34577</v>
          </cell>
          <cell r="E20">
            <v>3.94</v>
          </cell>
          <cell r="F20">
            <v>1.0394000000000001</v>
          </cell>
          <cell r="G20">
            <v>100</v>
          </cell>
        </row>
        <row r="21">
          <cell r="D21">
            <v>34607</v>
          </cell>
          <cell r="E21">
            <v>1.75</v>
          </cell>
          <cell r="F21">
            <v>1.0175000000000001</v>
          </cell>
          <cell r="G21">
            <v>101.751</v>
          </cell>
        </row>
        <row r="22">
          <cell r="D22">
            <v>34638</v>
          </cell>
          <cell r="E22">
            <v>1.82</v>
          </cell>
          <cell r="F22">
            <v>1.0182</v>
          </cell>
          <cell r="G22">
            <v>103.602</v>
          </cell>
        </row>
        <row r="23">
          <cell r="D23">
            <v>34668</v>
          </cell>
          <cell r="E23">
            <v>2.85</v>
          </cell>
          <cell r="F23">
            <v>1.0285</v>
          </cell>
          <cell r="G23">
            <v>106.553</v>
          </cell>
        </row>
        <row r="24">
          <cell r="D24">
            <v>34699</v>
          </cell>
          <cell r="E24">
            <v>0.84</v>
          </cell>
          <cell r="F24">
            <v>1.0084</v>
          </cell>
          <cell r="G24">
            <v>107.45</v>
          </cell>
        </row>
        <row r="25">
          <cell r="D25">
            <v>34730</v>
          </cell>
          <cell r="E25">
            <v>0.92</v>
          </cell>
          <cell r="F25">
            <v>1.0092000000000001</v>
          </cell>
          <cell r="G25">
            <v>108.44199999999999</v>
          </cell>
        </row>
        <row r="26">
          <cell r="D26">
            <v>34758</v>
          </cell>
          <cell r="E26">
            <v>1.39</v>
          </cell>
          <cell r="F26">
            <v>1.0139</v>
          </cell>
          <cell r="G26">
            <v>109.94499999999999</v>
          </cell>
        </row>
        <row r="27">
          <cell r="D27">
            <v>34789</v>
          </cell>
          <cell r="E27">
            <v>1.1200000000000001</v>
          </cell>
          <cell r="F27">
            <v>1.0112000000000001</v>
          </cell>
          <cell r="G27">
            <v>111.178</v>
          </cell>
        </row>
        <row r="28">
          <cell r="D28">
            <v>34819</v>
          </cell>
          <cell r="E28">
            <v>2.1</v>
          </cell>
          <cell r="F28">
            <v>1.0209999999999999</v>
          </cell>
          <cell r="G28">
            <v>113.518</v>
          </cell>
        </row>
        <row r="29">
          <cell r="D29">
            <v>34850</v>
          </cell>
          <cell r="E29">
            <v>0.57999999999999996</v>
          </cell>
          <cell r="F29">
            <v>1.0058</v>
          </cell>
          <cell r="G29">
            <v>114.17100000000001</v>
          </cell>
        </row>
        <row r="30">
          <cell r="D30">
            <v>34880</v>
          </cell>
          <cell r="E30">
            <v>2.46</v>
          </cell>
          <cell r="F30">
            <v>1.0246</v>
          </cell>
          <cell r="G30">
            <v>116.98399999999999</v>
          </cell>
        </row>
        <row r="31">
          <cell r="D31">
            <v>34911</v>
          </cell>
          <cell r="E31">
            <v>1.82</v>
          </cell>
          <cell r="F31">
            <v>1.0182</v>
          </cell>
          <cell r="G31">
            <v>119.114</v>
          </cell>
        </row>
        <row r="32">
          <cell r="D32">
            <v>34942</v>
          </cell>
          <cell r="E32">
            <v>2.2000000000000002</v>
          </cell>
          <cell r="F32">
            <v>1.022</v>
          </cell>
          <cell r="G32">
            <v>121.729</v>
          </cell>
        </row>
        <row r="33">
          <cell r="D33">
            <v>34972</v>
          </cell>
          <cell r="E33">
            <v>-0.71</v>
          </cell>
          <cell r="F33">
            <v>0.9929</v>
          </cell>
          <cell r="G33">
            <v>120.869</v>
          </cell>
        </row>
        <row r="34">
          <cell r="D34">
            <v>35003</v>
          </cell>
          <cell r="E34">
            <v>0.52</v>
          </cell>
          <cell r="F34">
            <v>1.0052000000000001</v>
          </cell>
          <cell r="G34">
            <v>121.503</v>
          </cell>
        </row>
        <row r="35">
          <cell r="D35">
            <v>35033</v>
          </cell>
          <cell r="E35">
            <v>1.2</v>
          </cell>
          <cell r="F35">
            <v>1.012</v>
          </cell>
          <cell r="G35">
            <v>122.955</v>
          </cell>
        </row>
        <row r="36">
          <cell r="D36">
            <v>35064</v>
          </cell>
          <cell r="E36">
            <v>0.71</v>
          </cell>
          <cell r="F36">
            <v>1.0071000000000001</v>
          </cell>
          <cell r="G36">
            <v>123.833</v>
          </cell>
        </row>
        <row r="37">
          <cell r="D37">
            <v>35095</v>
          </cell>
          <cell r="E37">
            <v>1.73</v>
          </cell>
          <cell r="F37">
            <v>1.0173000000000001</v>
          </cell>
          <cell r="G37">
            <v>125.977</v>
          </cell>
        </row>
        <row r="38">
          <cell r="D38">
            <v>35124</v>
          </cell>
          <cell r="E38">
            <v>0.97</v>
          </cell>
          <cell r="F38">
            <v>1.0097</v>
          </cell>
          <cell r="G38">
            <v>127.202</v>
          </cell>
        </row>
        <row r="39">
          <cell r="D39">
            <v>35155</v>
          </cell>
          <cell r="E39">
            <v>0.4</v>
          </cell>
          <cell r="F39">
            <v>1.004</v>
          </cell>
          <cell r="G39">
            <v>127.715</v>
          </cell>
        </row>
        <row r="40">
          <cell r="D40">
            <v>35185</v>
          </cell>
          <cell r="E40">
            <v>0.32</v>
          </cell>
          <cell r="F40">
            <v>1.0032000000000001</v>
          </cell>
          <cell r="G40">
            <v>128.13</v>
          </cell>
        </row>
        <row r="41">
          <cell r="D41">
            <v>35216</v>
          </cell>
          <cell r="E41">
            <v>1.55</v>
          </cell>
          <cell r="F41">
            <v>1.0155000000000001</v>
          </cell>
          <cell r="G41">
            <v>130.12100000000001</v>
          </cell>
        </row>
        <row r="42">
          <cell r="D42">
            <v>35246</v>
          </cell>
          <cell r="E42">
            <v>1.02</v>
          </cell>
          <cell r="F42">
            <v>1.0102</v>
          </cell>
          <cell r="G42">
            <v>131.44499999999999</v>
          </cell>
        </row>
        <row r="43">
          <cell r="D43">
            <v>35277</v>
          </cell>
          <cell r="E43">
            <v>1.35</v>
          </cell>
          <cell r="F43">
            <v>1.0135000000000001</v>
          </cell>
          <cell r="G43">
            <v>133.21299999999999</v>
          </cell>
        </row>
        <row r="44">
          <cell r="D44">
            <v>35308</v>
          </cell>
          <cell r="E44">
            <v>0.28000000000000003</v>
          </cell>
          <cell r="F44">
            <v>1.0027999999999999</v>
          </cell>
          <cell r="G44">
            <v>133.58699999999999</v>
          </cell>
          <cell r="L44">
            <v>0.01</v>
          </cell>
          <cell r="M44">
            <v>1.0001</v>
          </cell>
        </row>
        <row r="45">
          <cell r="D45">
            <v>35338</v>
          </cell>
          <cell r="E45">
            <v>0.1</v>
          </cell>
          <cell r="F45">
            <v>1.0009999999999999</v>
          </cell>
          <cell r="G45">
            <v>133.72200000000001</v>
          </cell>
          <cell r="I45">
            <v>0.13</v>
          </cell>
          <cell r="L45">
            <v>0</v>
          </cell>
          <cell r="M45">
            <v>1</v>
          </cell>
        </row>
        <row r="46">
          <cell r="D46">
            <v>35369</v>
          </cell>
          <cell r="E46">
            <v>0.19</v>
          </cell>
          <cell r="F46">
            <v>1.0019</v>
          </cell>
          <cell r="G46">
            <v>133.97800000000001</v>
          </cell>
          <cell r="I46">
            <v>0.22</v>
          </cell>
          <cell r="L46">
            <v>0.18</v>
          </cell>
          <cell r="M46">
            <v>1.0018</v>
          </cell>
        </row>
        <row r="47">
          <cell r="D47">
            <v>35399</v>
          </cell>
          <cell r="E47">
            <v>0.2</v>
          </cell>
          <cell r="F47">
            <v>1.002</v>
          </cell>
          <cell r="G47">
            <v>134.24199999999999</v>
          </cell>
          <cell r="I47">
            <v>0.28000000000000003</v>
          </cell>
          <cell r="L47">
            <v>0.25</v>
          </cell>
          <cell r="M47">
            <v>1.0024999999999999</v>
          </cell>
        </row>
        <row r="48">
          <cell r="D48">
            <v>35430</v>
          </cell>
          <cell r="E48">
            <v>0.73</v>
          </cell>
          <cell r="F48">
            <v>1.0073000000000001</v>
          </cell>
          <cell r="G48">
            <v>135.22499999999999</v>
          </cell>
          <cell r="I48">
            <v>0.88</v>
          </cell>
          <cell r="L48">
            <v>0.44</v>
          </cell>
          <cell r="M48">
            <v>1.0044</v>
          </cell>
        </row>
        <row r="49">
          <cell r="D49">
            <v>35461</v>
          </cell>
          <cell r="E49">
            <v>1.77</v>
          </cell>
          <cell r="F49">
            <v>1.0177</v>
          </cell>
          <cell r="G49">
            <v>137.613</v>
          </cell>
          <cell r="I49">
            <v>1.58</v>
          </cell>
          <cell r="L49">
            <v>1.85</v>
          </cell>
          <cell r="M49">
            <v>1.0185</v>
          </cell>
        </row>
        <row r="50">
          <cell r="D50">
            <v>35489</v>
          </cell>
          <cell r="E50">
            <v>0.43</v>
          </cell>
          <cell r="F50">
            <v>1.0043</v>
          </cell>
          <cell r="G50">
            <v>138.20400000000001</v>
          </cell>
          <cell r="I50">
            <v>0.42</v>
          </cell>
          <cell r="L50">
            <v>0.53</v>
          </cell>
          <cell r="M50">
            <v>1.0053000000000001</v>
          </cell>
        </row>
        <row r="51">
          <cell r="D51">
            <v>35520</v>
          </cell>
          <cell r="E51">
            <v>1.1499999999999999</v>
          </cell>
          <cell r="F51">
            <v>1.0115000000000001</v>
          </cell>
          <cell r="G51">
            <v>139.79499999999999</v>
          </cell>
          <cell r="I51">
            <v>1.1599999999999999</v>
          </cell>
          <cell r="L51">
            <v>0.63</v>
          </cell>
          <cell r="M51">
            <v>1.0063</v>
          </cell>
        </row>
        <row r="52">
          <cell r="D52">
            <v>35550</v>
          </cell>
          <cell r="E52">
            <v>0.68</v>
          </cell>
          <cell r="F52">
            <v>1.0067999999999999</v>
          </cell>
          <cell r="G52">
            <v>140.74199999999999</v>
          </cell>
          <cell r="H52">
            <v>1.0638000000000001</v>
          </cell>
          <cell r="I52">
            <v>0.59</v>
          </cell>
          <cell r="J52">
            <v>0.62109999999999999</v>
          </cell>
          <cell r="K52">
            <v>1.006211</v>
          </cell>
          <cell r="L52">
            <v>0.8</v>
          </cell>
          <cell r="M52">
            <v>1.008</v>
          </cell>
        </row>
        <row r="53">
          <cell r="D53">
            <v>35581</v>
          </cell>
          <cell r="E53">
            <v>0.21</v>
          </cell>
          <cell r="F53">
            <v>1.0021</v>
          </cell>
          <cell r="G53">
            <v>141.04</v>
          </cell>
          <cell r="H53">
            <v>1.0717000000000001</v>
          </cell>
          <cell r="I53">
            <v>0.3</v>
          </cell>
          <cell r="J53">
            <v>0.63539999999999996</v>
          </cell>
          <cell r="K53">
            <v>1.006354</v>
          </cell>
          <cell r="L53">
            <v>0.39</v>
          </cell>
          <cell r="M53">
            <v>1.0039</v>
          </cell>
        </row>
        <row r="54">
          <cell r="D54">
            <v>35611</v>
          </cell>
          <cell r="E54">
            <v>0.74</v>
          </cell>
          <cell r="F54">
            <v>1.0074000000000001</v>
          </cell>
          <cell r="G54">
            <v>142.09</v>
          </cell>
          <cell r="H54">
            <v>1.0769</v>
          </cell>
          <cell r="I54">
            <v>0.7</v>
          </cell>
          <cell r="J54">
            <v>0.65349999999999997</v>
          </cell>
          <cell r="K54">
            <v>1.006535</v>
          </cell>
          <cell r="L54">
            <v>1.3</v>
          </cell>
          <cell r="M54">
            <v>1.0129999999999999</v>
          </cell>
        </row>
        <row r="55">
          <cell r="D55">
            <v>35621</v>
          </cell>
          <cell r="F55" t="str">
            <v xml:space="preserve"> </v>
          </cell>
          <cell r="N55">
            <v>1.5478749999999999</v>
          </cell>
        </row>
        <row r="56">
          <cell r="D56">
            <v>35642</v>
          </cell>
          <cell r="E56">
            <v>0.09</v>
          </cell>
          <cell r="F56">
            <v>1.0008999999999999</v>
          </cell>
          <cell r="G56">
            <v>142.221</v>
          </cell>
          <cell r="H56">
            <v>1.0833999999999999</v>
          </cell>
          <cell r="I56">
            <v>0.09</v>
          </cell>
          <cell r="J56">
            <v>0.62929999999999997</v>
          </cell>
          <cell r="K56">
            <v>1.0062930000000001</v>
          </cell>
          <cell r="L56">
            <v>0.24</v>
          </cell>
          <cell r="M56">
            <v>1.0024</v>
          </cell>
        </row>
        <row r="57">
          <cell r="D57">
            <v>35652</v>
          </cell>
          <cell r="F57" t="str">
            <v xml:space="preserve"> </v>
          </cell>
          <cell r="N57">
            <v>1.5603959999999999</v>
          </cell>
        </row>
        <row r="58">
          <cell r="D58">
            <v>35673</v>
          </cell>
          <cell r="E58">
            <v>0.09</v>
          </cell>
          <cell r="F58">
            <v>1.0008999999999999</v>
          </cell>
          <cell r="G58">
            <v>142.35300000000001</v>
          </cell>
          <cell r="H58">
            <v>1.0915999999999999</v>
          </cell>
          <cell r="I58">
            <v>-0.04</v>
          </cell>
          <cell r="J58">
            <v>0.627</v>
          </cell>
          <cell r="K58">
            <v>1.00627</v>
          </cell>
          <cell r="L58">
            <v>0</v>
          </cell>
          <cell r="M58">
            <v>1</v>
          </cell>
        </row>
        <row r="59">
          <cell r="D59">
            <v>35683</v>
          </cell>
          <cell r="F59" t="str">
            <v xml:space="preserve"> </v>
          </cell>
          <cell r="N59">
            <v>1.57317</v>
          </cell>
        </row>
        <row r="60">
          <cell r="D60">
            <v>35703</v>
          </cell>
          <cell r="E60">
            <v>0.48</v>
          </cell>
          <cell r="F60">
            <v>1.0047999999999999</v>
          </cell>
          <cell r="G60">
            <v>143.042</v>
          </cell>
          <cell r="H60">
            <v>1.0960000000000001</v>
          </cell>
          <cell r="I60">
            <v>0.59</v>
          </cell>
          <cell r="J60">
            <v>0.64739999999999998</v>
          </cell>
          <cell r="K60">
            <v>1.0064740000000001</v>
          </cell>
          <cell r="L60">
            <v>0.17</v>
          </cell>
          <cell r="M60">
            <v>1.0017</v>
          </cell>
          <cell r="N60">
            <v>1.5810420000000001</v>
          </cell>
        </row>
        <row r="61">
          <cell r="D61">
            <v>35713</v>
          </cell>
          <cell r="F61" t="str">
            <v xml:space="preserve"> </v>
          </cell>
          <cell r="N61">
            <v>1.584992</v>
          </cell>
        </row>
        <row r="62">
          <cell r="D62">
            <v>35734</v>
          </cell>
          <cell r="E62">
            <v>0.37</v>
          </cell>
          <cell r="F62">
            <v>1.0037</v>
          </cell>
          <cell r="G62">
            <v>143.56700000000001</v>
          </cell>
          <cell r="H62">
            <v>1.103</v>
          </cell>
          <cell r="I62">
            <v>0.34</v>
          </cell>
          <cell r="J62">
            <v>0.62670000000000003</v>
          </cell>
          <cell r="K62">
            <v>1.006267</v>
          </cell>
          <cell r="L62">
            <v>0.28999999999999998</v>
          </cell>
          <cell r="M62">
            <v>1.0028999999999999</v>
          </cell>
          <cell r="N62">
            <v>1.5933200000000001</v>
          </cell>
        </row>
        <row r="63">
          <cell r="D63">
            <v>35744</v>
          </cell>
          <cell r="F63" t="str">
            <v xml:space="preserve"> </v>
          </cell>
          <cell r="N63">
            <v>1.5973010000000001</v>
          </cell>
        </row>
        <row r="64">
          <cell r="D64">
            <v>35764</v>
          </cell>
          <cell r="E64">
            <v>0.64</v>
          </cell>
          <cell r="F64">
            <v>1.0064</v>
          </cell>
          <cell r="G64">
            <v>144.48099999999999</v>
          </cell>
          <cell r="H64">
            <v>1.109</v>
          </cell>
          <cell r="I64">
            <v>0.83</v>
          </cell>
          <cell r="J64">
            <v>1.5334000000000001</v>
          </cell>
          <cell r="K64">
            <v>1.015334</v>
          </cell>
          <cell r="L64">
            <v>0.53</v>
          </cell>
          <cell r="M64">
            <v>1.0053000000000001</v>
          </cell>
          <cell r="N64">
            <v>1.6052930000000001</v>
          </cell>
        </row>
        <row r="65">
          <cell r="D65">
            <v>35774</v>
          </cell>
          <cell r="F65" t="str">
            <v xml:space="preserve"> </v>
          </cell>
          <cell r="N65">
            <v>1.6094839999999999</v>
          </cell>
        </row>
        <row r="66">
          <cell r="D66">
            <v>35795</v>
          </cell>
          <cell r="E66">
            <v>0.84</v>
          </cell>
          <cell r="F66">
            <v>1.0084</v>
          </cell>
          <cell r="G66">
            <v>145.69499999999999</v>
          </cell>
          <cell r="H66">
            <v>1.1165</v>
          </cell>
          <cell r="I66">
            <v>0.69</v>
          </cell>
          <cell r="J66">
            <v>1.1815</v>
          </cell>
          <cell r="K66">
            <v>1.0118149999999999</v>
          </cell>
          <cell r="L66">
            <v>0.56000000000000005</v>
          </cell>
          <cell r="M66">
            <v>1.0056</v>
          </cell>
          <cell r="N66">
            <v>1.618363</v>
          </cell>
        </row>
        <row r="67">
          <cell r="D67">
            <v>35805</v>
          </cell>
          <cell r="F67" t="str">
            <v xml:space="preserve"> </v>
          </cell>
          <cell r="N67">
            <v>1.6226080000000001</v>
          </cell>
        </row>
        <row r="68">
          <cell r="D68">
            <v>35826</v>
          </cell>
          <cell r="E68">
            <v>0.96</v>
          </cell>
          <cell r="F68">
            <v>1.0096000000000001</v>
          </cell>
          <cell r="G68">
            <v>147.09100000000001</v>
          </cell>
          <cell r="H68">
            <v>1.1234999999999999</v>
          </cell>
          <cell r="I68">
            <v>0.88</v>
          </cell>
          <cell r="J68">
            <v>1.145</v>
          </cell>
          <cell r="K68">
            <v>1.01145</v>
          </cell>
          <cell r="L68">
            <v>1.26</v>
          </cell>
          <cell r="M68">
            <v>1.0125999999999999</v>
          </cell>
          <cell r="N68">
            <v>1.6315580000000001</v>
          </cell>
          <cell r="O68">
            <v>1.02669973</v>
          </cell>
        </row>
        <row r="69">
          <cell r="D69">
            <v>35836</v>
          </cell>
          <cell r="F69" t="str">
            <v xml:space="preserve"> </v>
          </cell>
          <cell r="N69">
            <v>1.635837</v>
          </cell>
        </row>
        <row r="70">
          <cell r="D70">
            <v>35854</v>
          </cell>
          <cell r="E70">
            <v>0.18</v>
          </cell>
          <cell r="F70">
            <v>1.0018</v>
          </cell>
          <cell r="G70">
            <v>147.35599999999999</v>
          </cell>
          <cell r="H70">
            <v>1.1304000000000001</v>
          </cell>
          <cell r="I70">
            <v>0.02</v>
          </cell>
          <cell r="J70">
            <v>0.4461</v>
          </cell>
          <cell r="K70">
            <v>1.004461</v>
          </cell>
          <cell r="L70">
            <v>0.14000000000000001</v>
          </cell>
          <cell r="M70">
            <v>1.0014000000000001</v>
          </cell>
          <cell r="N70">
            <v>1.6435690000000001</v>
          </cell>
          <cell r="O70">
            <v>1.02129793</v>
          </cell>
        </row>
        <row r="71">
          <cell r="D71">
            <v>35864</v>
          </cell>
          <cell r="F71" t="str">
            <v xml:space="preserve"> </v>
          </cell>
          <cell r="N71">
            <v>1.6511290000000001</v>
          </cell>
        </row>
        <row r="72">
          <cell r="D72">
            <v>35885</v>
          </cell>
          <cell r="E72">
            <v>0.19</v>
          </cell>
          <cell r="F72">
            <v>1.0019</v>
          </cell>
          <cell r="G72">
            <v>147.63499999999999</v>
          </cell>
          <cell r="H72">
            <v>1.1374</v>
          </cell>
          <cell r="I72">
            <v>0.23</v>
          </cell>
          <cell r="J72">
            <v>0.89949999999999997</v>
          </cell>
          <cell r="K72">
            <v>1.0089950000000001</v>
          </cell>
          <cell r="L72">
            <v>0.33</v>
          </cell>
          <cell r="M72">
            <v>1.0033000000000001</v>
          </cell>
          <cell r="N72">
            <v>1.6593150000000001</v>
          </cell>
          <cell r="O72">
            <v>1.0220072899999999</v>
          </cell>
        </row>
        <row r="73">
          <cell r="D73">
            <v>35898</v>
          </cell>
          <cell r="F73" t="str">
            <v xml:space="preserve"> </v>
          </cell>
          <cell r="N73">
            <v>1.665996</v>
          </cell>
        </row>
        <row r="74">
          <cell r="D74">
            <v>35915</v>
          </cell>
          <cell r="E74">
            <v>0.13</v>
          </cell>
          <cell r="F74">
            <v>1.0013000000000001</v>
          </cell>
          <cell r="G74">
            <v>147.821</v>
          </cell>
          <cell r="H74">
            <v>1.1443000000000001</v>
          </cell>
          <cell r="I74">
            <v>-0.13</v>
          </cell>
          <cell r="J74">
            <v>0.47199999999999998</v>
          </cell>
          <cell r="K74">
            <v>1.0047200000000001</v>
          </cell>
          <cell r="L74">
            <v>0.23</v>
          </cell>
          <cell r="M74">
            <v>1.0023</v>
          </cell>
          <cell r="N74">
            <v>1.6747730000000001</v>
          </cell>
          <cell r="O74">
            <v>1.0170669800000001</v>
          </cell>
        </row>
        <row r="75">
          <cell r="D75">
            <v>35926</v>
          </cell>
          <cell r="F75" t="str">
            <v xml:space="preserve"> </v>
          </cell>
          <cell r="N75">
            <v>1.680477</v>
          </cell>
        </row>
        <row r="76">
          <cell r="D76">
            <v>35946</v>
          </cell>
          <cell r="E76">
            <v>0.14000000000000001</v>
          </cell>
          <cell r="F76">
            <v>1.0014000000000001</v>
          </cell>
          <cell r="G76">
            <v>148.02099999999999</v>
          </cell>
          <cell r="H76">
            <v>1.1505000000000001</v>
          </cell>
          <cell r="I76">
            <v>0.23</v>
          </cell>
          <cell r="J76">
            <v>0.45429999999999998</v>
          </cell>
          <cell r="K76">
            <v>1.004543</v>
          </cell>
          <cell r="L76">
            <v>0.14000000000000001</v>
          </cell>
          <cell r="M76">
            <v>1.0014000000000001</v>
          </cell>
          <cell r="N76">
            <v>1.690898</v>
          </cell>
          <cell r="O76">
            <v>1.0163003500000001</v>
          </cell>
        </row>
        <row r="77">
          <cell r="D77">
            <v>35956</v>
          </cell>
          <cell r="F77" t="str">
            <v xml:space="preserve"> </v>
          </cell>
          <cell r="N77">
            <v>1.6956990000000001</v>
          </cell>
        </row>
        <row r="78">
          <cell r="D78">
            <v>35976</v>
          </cell>
          <cell r="E78">
            <v>0.38</v>
          </cell>
          <cell r="F78">
            <v>1.0038</v>
          </cell>
          <cell r="G78">
            <v>148.58799999999999</v>
          </cell>
          <cell r="H78">
            <v>1.1569</v>
          </cell>
          <cell r="I78">
            <v>0.28000000000000003</v>
          </cell>
          <cell r="J78">
            <v>0.49130000000000001</v>
          </cell>
          <cell r="K78">
            <v>1.0049129999999999</v>
          </cell>
          <cell r="L78">
            <v>0.41</v>
          </cell>
          <cell r="M78">
            <v>1.0041</v>
          </cell>
          <cell r="N78">
            <v>1.7052419999999999</v>
          </cell>
          <cell r="O78">
            <v>1.01602412</v>
          </cell>
        </row>
        <row r="79">
          <cell r="D79">
            <v>35986</v>
          </cell>
          <cell r="F79" t="str">
            <v xml:space="preserve"> </v>
          </cell>
          <cell r="N79">
            <v>1.710035</v>
          </cell>
        </row>
        <row r="80">
          <cell r="D80">
            <v>35991</v>
          </cell>
          <cell r="J80">
            <v>0.56769999999999998</v>
          </cell>
          <cell r="K80">
            <v>1.0056769999999999</v>
          </cell>
        </row>
        <row r="81">
          <cell r="D81">
            <v>36007</v>
          </cell>
          <cell r="E81">
            <v>-0.17</v>
          </cell>
          <cell r="F81">
            <v>0.99829999999999997</v>
          </cell>
          <cell r="G81">
            <v>148.339</v>
          </cell>
          <cell r="H81">
            <v>1.1634</v>
          </cell>
          <cell r="I81">
            <v>-0.38</v>
          </cell>
          <cell r="J81">
            <v>0.55030000000000001</v>
          </cell>
          <cell r="K81">
            <v>1.005503</v>
          </cell>
          <cell r="L81">
            <v>0</v>
          </cell>
          <cell r="M81">
            <v>1</v>
          </cell>
          <cell r="N81">
            <v>1.7201409999999999</v>
          </cell>
          <cell r="O81">
            <v>1.01703732</v>
          </cell>
        </row>
        <row r="82">
          <cell r="D82">
            <v>36017</v>
          </cell>
          <cell r="F82" t="str">
            <v xml:space="preserve"> </v>
          </cell>
          <cell r="L82" t="str">
            <v>(negativo)</v>
          </cell>
          <cell r="N82">
            <v>1.7249749999999999</v>
          </cell>
        </row>
        <row r="83">
          <cell r="D83">
            <v>36022</v>
          </cell>
          <cell r="J83">
            <v>0.38300000000000001</v>
          </cell>
          <cell r="K83">
            <v>1.00383</v>
          </cell>
        </row>
        <row r="84">
          <cell r="D84">
            <v>36038</v>
          </cell>
          <cell r="E84">
            <v>-0.16</v>
          </cell>
          <cell r="F84">
            <v>0.99839999999999995</v>
          </cell>
          <cell r="G84">
            <v>148.10900000000001</v>
          </cell>
          <cell r="H84">
            <v>1.1769000000000001</v>
          </cell>
          <cell r="I84">
            <v>-0.17</v>
          </cell>
          <cell r="J84">
            <v>0.37490000000000001</v>
          </cell>
          <cell r="K84">
            <v>1.003749</v>
          </cell>
          <cell r="L84">
            <v>0</v>
          </cell>
          <cell r="M84">
            <v>1</v>
          </cell>
          <cell r="N84">
            <v>1.7351700000000001</v>
          </cell>
          <cell r="O84">
            <v>1.01548517</v>
          </cell>
        </row>
        <row r="85">
          <cell r="D85">
            <v>36048</v>
          </cell>
          <cell r="F85" t="str">
            <v xml:space="preserve"> </v>
          </cell>
          <cell r="L85" t="str">
            <v>(negativo)</v>
          </cell>
          <cell r="N85">
            <v>1.7404569999999999</v>
          </cell>
        </row>
        <row r="86">
          <cell r="D86">
            <v>36068</v>
          </cell>
          <cell r="E86">
            <v>-0.08</v>
          </cell>
          <cell r="F86">
            <v>0.99919999999999998</v>
          </cell>
          <cell r="G86">
            <v>147.98400000000001</v>
          </cell>
          <cell r="H86">
            <v>1.1856</v>
          </cell>
          <cell r="I86">
            <v>-0.02</v>
          </cell>
          <cell r="J86">
            <v>0.45119999999999999</v>
          </cell>
          <cell r="K86">
            <v>1.0045120000000001</v>
          </cell>
          <cell r="L86">
            <v>0</v>
          </cell>
          <cell r="M86">
            <v>1</v>
          </cell>
          <cell r="N86">
            <v>1.7511699999999999</v>
          </cell>
          <cell r="O86">
            <v>1.0248750900000001</v>
          </cell>
        </row>
        <row r="87">
          <cell r="D87">
            <v>36081</v>
          </cell>
          <cell r="F87" t="str">
            <v xml:space="preserve"> </v>
          </cell>
          <cell r="L87" t="str">
            <v>(negativo)</v>
          </cell>
          <cell r="N87">
            <v>1.7581690000000001</v>
          </cell>
        </row>
        <row r="88">
          <cell r="D88">
            <v>36099</v>
          </cell>
          <cell r="E88">
            <v>0.08</v>
          </cell>
          <cell r="F88">
            <v>1.0007999999999999</v>
          </cell>
          <cell r="G88">
            <v>148.1</v>
          </cell>
          <cell r="H88">
            <v>1.1932</v>
          </cell>
          <cell r="I88">
            <v>-0.03</v>
          </cell>
          <cell r="J88">
            <v>0.88919999999999999</v>
          </cell>
          <cell r="K88">
            <v>1.0088919999999999</v>
          </cell>
          <cell r="L88">
            <v>0.2</v>
          </cell>
          <cell r="M88">
            <v>1.002</v>
          </cell>
          <cell r="N88">
            <v>1.7679069999999999</v>
          </cell>
          <cell r="O88">
            <v>1.02940886</v>
          </cell>
        </row>
        <row r="89">
          <cell r="D89">
            <v>36109</v>
          </cell>
          <cell r="F89" t="str">
            <v xml:space="preserve"> </v>
          </cell>
          <cell r="N89">
            <v>1.7733410000000001</v>
          </cell>
        </row>
        <row r="90">
          <cell r="D90">
            <v>36129</v>
          </cell>
          <cell r="E90">
            <v>-0.32</v>
          </cell>
          <cell r="F90">
            <v>0.99680000000000002</v>
          </cell>
          <cell r="G90">
            <v>147.62799999999999</v>
          </cell>
          <cell r="H90">
            <v>1.2012</v>
          </cell>
          <cell r="I90">
            <v>-0.18</v>
          </cell>
          <cell r="J90">
            <v>0.61360000000000003</v>
          </cell>
          <cell r="K90">
            <v>1.0061359999999999</v>
          </cell>
          <cell r="L90">
            <v>0</v>
          </cell>
          <cell r="M90">
            <v>1</v>
          </cell>
          <cell r="N90">
            <v>1.784257</v>
          </cell>
          <cell r="O90">
            <v>1.02632152</v>
          </cell>
        </row>
        <row r="91">
          <cell r="D91">
            <v>36139</v>
          </cell>
          <cell r="F91" t="str">
            <v xml:space="preserve"> </v>
          </cell>
          <cell r="L91" t="str">
            <v>(negativo)</v>
          </cell>
          <cell r="N91">
            <v>1.7922279999999999</v>
          </cell>
        </row>
        <row r="92">
          <cell r="D92">
            <v>36160</v>
          </cell>
          <cell r="E92">
            <v>0.45</v>
          </cell>
          <cell r="F92">
            <v>1.0044999999999999</v>
          </cell>
          <cell r="G92">
            <v>148.291</v>
          </cell>
          <cell r="H92">
            <v>1.2087000000000001</v>
          </cell>
          <cell r="I92">
            <v>0.98</v>
          </cell>
          <cell r="J92">
            <v>0.74339999999999995</v>
          </cell>
          <cell r="K92">
            <v>1.0074339999999999</v>
          </cell>
          <cell r="L92">
            <v>0.09</v>
          </cell>
          <cell r="M92">
            <v>1.0008999999999999</v>
          </cell>
          <cell r="N92">
            <v>1.809669</v>
          </cell>
          <cell r="O92">
            <v>1.02401553</v>
          </cell>
        </row>
        <row r="93">
          <cell r="D93">
            <v>36171</v>
          </cell>
          <cell r="F93" t="str">
            <v xml:space="preserve"> </v>
          </cell>
          <cell r="N93">
            <v>1.816589</v>
          </cell>
        </row>
        <row r="94">
          <cell r="D94">
            <v>36191</v>
          </cell>
          <cell r="E94">
            <v>0.84</v>
          </cell>
          <cell r="F94">
            <v>1.0084</v>
          </cell>
          <cell r="G94">
            <v>149.53299999999999</v>
          </cell>
          <cell r="H94">
            <v>1.9630000000000001</v>
          </cell>
          <cell r="I94">
            <v>1.1499999999999999</v>
          </cell>
          <cell r="J94">
            <v>0.51629999999999998</v>
          </cell>
          <cell r="K94">
            <v>1.005163</v>
          </cell>
          <cell r="L94">
            <v>0.64</v>
          </cell>
          <cell r="M94">
            <v>1.0064</v>
          </cell>
          <cell r="N94">
            <v>1.8288219999999999</v>
          </cell>
          <cell r="O94">
            <v>1.02177954</v>
          </cell>
        </row>
        <row r="95">
          <cell r="D95">
            <v>36201</v>
          </cell>
          <cell r="F95" t="str">
            <v xml:space="preserve"> </v>
          </cell>
          <cell r="N95">
            <v>1.8349690000000001</v>
          </cell>
        </row>
        <row r="96">
          <cell r="D96">
            <v>36219</v>
          </cell>
          <cell r="E96">
            <v>3.61</v>
          </cell>
          <cell r="F96">
            <v>1.0361</v>
          </cell>
          <cell r="G96">
            <v>154.93299999999999</v>
          </cell>
          <cell r="H96">
            <v>2.0276000000000001</v>
          </cell>
          <cell r="I96">
            <v>4.4400000000000004</v>
          </cell>
          <cell r="J96">
            <v>0.82979999999999998</v>
          </cell>
          <cell r="K96">
            <v>1.0082979999999999</v>
          </cell>
          <cell r="L96">
            <v>1.41</v>
          </cell>
          <cell r="M96">
            <v>1.0141</v>
          </cell>
          <cell r="N96">
            <v>1.846085</v>
          </cell>
          <cell r="O96">
            <v>1.0237870899999999</v>
          </cell>
        </row>
        <row r="97">
          <cell r="D97">
            <v>36229</v>
          </cell>
          <cell r="F97" t="str">
            <v xml:space="preserve"> </v>
          </cell>
          <cell r="N97">
            <v>1.85229</v>
          </cell>
        </row>
        <row r="98">
          <cell r="D98">
            <v>36250</v>
          </cell>
          <cell r="E98">
            <v>2.83</v>
          </cell>
          <cell r="F98">
            <v>1.0283</v>
          </cell>
          <cell r="G98">
            <v>159.32499999999999</v>
          </cell>
          <cell r="H98">
            <v>1.722</v>
          </cell>
          <cell r="I98">
            <v>1.98</v>
          </cell>
          <cell r="J98">
            <v>1.1614</v>
          </cell>
          <cell r="K98">
            <v>1.011614</v>
          </cell>
          <cell r="L98">
            <v>0.95</v>
          </cell>
          <cell r="M98">
            <v>1.0095000000000001</v>
          </cell>
          <cell r="N98">
            <v>1.865389</v>
          </cell>
          <cell r="O98">
            <v>1.0333452000000001</v>
          </cell>
        </row>
        <row r="99">
          <cell r="D99">
            <v>36262</v>
          </cell>
          <cell r="F99" t="str">
            <v xml:space="preserve"> </v>
          </cell>
          <cell r="N99">
            <v>1.87324</v>
          </cell>
        </row>
        <row r="100">
          <cell r="D100">
            <v>36280</v>
          </cell>
          <cell r="E100">
            <v>0.71</v>
          </cell>
          <cell r="F100">
            <v>1.0071000000000001</v>
          </cell>
          <cell r="G100">
            <v>160.459</v>
          </cell>
          <cell r="H100">
            <v>1.6607000000000001</v>
          </cell>
          <cell r="I100">
            <v>0.03</v>
          </cell>
          <cell r="J100">
            <v>0.60919999999999996</v>
          </cell>
          <cell r="K100">
            <v>1.006092</v>
          </cell>
          <cell r="L100">
            <v>0.52</v>
          </cell>
          <cell r="M100">
            <v>1.0052000000000001</v>
          </cell>
          <cell r="N100">
            <v>1.885122</v>
          </cell>
          <cell r="O100">
            <v>1.02352438</v>
          </cell>
        </row>
        <row r="101">
          <cell r="D101">
            <v>36290</v>
          </cell>
          <cell r="F101" t="str">
            <v xml:space="preserve"> </v>
          </cell>
          <cell r="N101">
            <v>1.8917550000000001</v>
          </cell>
        </row>
        <row r="102">
          <cell r="D102">
            <v>36311</v>
          </cell>
          <cell r="E102">
            <v>-0.28999999999999998</v>
          </cell>
          <cell r="F102">
            <v>0.99709999999999999</v>
          </cell>
          <cell r="G102">
            <v>159.99600000000001</v>
          </cell>
          <cell r="H102">
            <v>1.724</v>
          </cell>
          <cell r="I102">
            <v>-0.34</v>
          </cell>
          <cell r="J102">
            <v>0.57609999999999995</v>
          </cell>
          <cell r="K102">
            <v>1.0057609999999999</v>
          </cell>
          <cell r="L102">
            <v>0.08</v>
          </cell>
          <cell r="M102">
            <v>1.0007999999999999</v>
          </cell>
          <cell r="N102">
            <v>1.905761</v>
          </cell>
          <cell r="O102">
            <v>1.0201883</v>
          </cell>
        </row>
        <row r="103">
          <cell r="D103">
            <v>36321</v>
          </cell>
          <cell r="F103" t="str">
            <v xml:space="preserve"> </v>
          </cell>
          <cell r="N103">
            <v>1.9124669999999999</v>
          </cell>
        </row>
        <row r="104">
          <cell r="D104">
            <v>36341</v>
          </cell>
          <cell r="E104">
            <v>0.36</v>
          </cell>
          <cell r="F104">
            <v>1.0036</v>
          </cell>
          <cell r="G104">
            <v>160.57300000000001</v>
          </cell>
          <cell r="H104">
            <v>1.7695000000000001</v>
          </cell>
          <cell r="I104">
            <v>1.02</v>
          </cell>
          <cell r="J104">
            <v>0.31080000000000002</v>
          </cell>
          <cell r="K104">
            <v>1.0031080000000001</v>
          </cell>
          <cell r="L104">
            <v>0.65</v>
          </cell>
          <cell r="M104">
            <v>1.0065</v>
          </cell>
          <cell r="N104">
            <v>1.9259500000000001</v>
          </cell>
          <cell r="O104">
            <v>1.01671869</v>
          </cell>
        </row>
        <row r="105">
          <cell r="D105">
            <v>36353</v>
          </cell>
          <cell r="F105" t="str">
            <v xml:space="preserve"> </v>
          </cell>
          <cell r="N105">
            <v>1.934382</v>
          </cell>
        </row>
        <row r="106">
          <cell r="D106">
            <v>36372</v>
          </cell>
          <cell r="E106">
            <v>1.55</v>
          </cell>
          <cell r="F106">
            <v>1.0155000000000001</v>
          </cell>
          <cell r="G106">
            <v>163.06</v>
          </cell>
          <cell r="H106">
            <v>1.7891999999999999</v>
          </cell>
          <cell r="I106">
            <v>1.59</v>
          </cell>
          <cell r="J106">
            <v>0.29330000000000001</v>
          </cell>
          <cell r="K106">
            <v>1.0029330000000001</v>
          </cell>
          <cell r="L106">
            <v>1.2</v>
          </cell>
          <cell r="M106">
            <v>1.012</v>
          </cell>
          <cell r="N106">
            <v>1.947851</v>
          </cell>
          <cell r="O106">
            <v>1.01658764</v>
          </cell>
        </row>
        <row r="107">
          <cell r="D107">
            <v>36382</v>
          </cell>
          <cell r="F107" t="str">
            <v xml:space="preserve"> </v>
          </cell>
          <cell r="N107">
            <v>1.954977</v>
          </cell>
        </row>
        <row r="108">
          <cell r="D108">
            <v>36403</v>
          </cell>
          <cell r="E108">
            <v>1.56</v>
          </cell>
          <cell r="F108">
            <v>1.0156000000000001</v>
          </cell>
          <cell r="G108">
            <v>165.60300000000001</v>
          </cell>
          <cell r="H108">
            <v>1.9158999999999999</v>
          </cell>
          <cell r="I108">
            <v>1.45</v>
          </cell>
          <cell r="J108">
            <v>0.29449999999999998</v>
          </cell>
          <cell r="K108">
            <v>1.002945</v>
          </cell>
          <cell r="L108">
            <v>0.48</v>
          </cell>
          <cell r="M108">
            <v>1.0047999999999999</v>
          </cell>
          <cell r="N108">
            <v>1.970027</v>
          </cell>
          <cell r="O108">
            <v>1.0156847499999999</v>
          </cell>
        </row>
        <row r="109">
          <cell r="D109">
            <v>36413</v>
          </cell>
          <cell r="F109" t="str">
            <v xml:space="preserve"> </v>
          </cell>
          <cell r="N109">
            <v>1.9772350000000001</v>
          </cell>
        </row>
        <row r="110">
          <cell r="D110">
            <v>36433</v>
          </cell>
          <cell r="E110">
            <v>1.45</v>
          </cell>
          <cell r="F110">
            <v>1.0145</v>
          </cell>
          <cell r="G110">
            <v>167.99700000000001</v>
          </cell>
          <cell r="H110">
            <v>1.9222999999999999</v>
          </cell>
          <cell r="I110">
            <v>1.47</v>
          </cell>
          <cell r="J110">
            <v>0.27150000000000002</v>
          </cell>
          <cell r="K110">
            <v>1.002715</v>
          </cell>
          <cell r="L110">
            <v>0.19</v>
          </cell>
          <cell r="M110">
            <v>1.0019</v>
          </cell>
          <cell r="N110">
            <v>1.9917290000000001</v>
          </cell>
          <cell r="O110">
            <v>1.0148714599999999</v>
          </cell>
        </row>
        <row r="111">
          <cell r="D111">
            <v>36444</v>
          </cell>
          <cell r="F111" t="str">
            <v xml:space="preserve"> </v>
          </cell>
          <cell r="N111">
            <v>1.998985</v>
          </cell>
        </row>
        <row r="112">
          <cell r="D112">
            <v>36464</v>
          </cell>
          <cell r="E112">
            <v>1.7</v>
          </cell>
          <cell r="F112">
            <v>1.0169999999999999</v>
          </cell>
          <cell r="G112">
            <v>170.86099999999999</v>
          </cell>
          <cell r="H112">
            <v>1.9530000000000001</v>
          </cell>
          <cell r="I112">
            <v>1.89</v>
          </cell>
          <cell r="J112">
            <v>0.22650000000000001</v>
          </cell>
          <cell r="K112">
            <v>1.002265</v>
          </cell>
          <cell r="L112">
            <v>0.92</v>
          </cell>
          <cell r="M112">
            <v>1.0092000000000001</v>
          </cell>
          <cell r="N112">
            <v>2.012108</v>
          </cell>
          <cell r="O112">
            <v>1.01383896</v>
          </cell>
        </row>
        <row r="113">
          <cell r="D113">
            <v>36474</v>
          </cell>
          <cell r="F113" t="str">
            <v xml:space="preserve"> </v>
          </cell>
          <cell r="N113">
            <v>2.0187010000000001</v>
          </cell>
        </row>
        <row r="114">
          <cell r="D114">
            <v>36494</v>
          </cell>
          <cell r="E114">
            <v>2.39</v>
          </cell>
          <cell r="F114">
            <v>1.0239</v>
          </cell>
          <cell r="G114">
            <v>174.93899999999999</v>
          </cell>
          <cell r="H114">
            <v>1.9227000000000001</v>
          </cell>
          <cell r="I114">
            <v>2.5299999999999998</v>
          </cell>
          <cell r="J114">
            <v>0.19980000000000001</v>
          </cell>
          <cell r="K114">
            <v>1.0019979999999999</v>
          </cell>
          <cell r="L114">
            <v>1.1200000000000001</v>
          </cell>
          <cell r="M114">
            <v>1.0112000000000001</v>
          </cell>
          <cell r="N114">
            <v>2.0319539999999998</v>
          </cell>
          <cell r="O114">
            <v>1.0138649900000001</v>
          </cell>
        </row>
        <row r="115">
          <cell r="D115">
            <v>36504</v>
          </cell>
          <cell r="F115" t="str">
            <v xml:space="preserve"> </v>
          </cell>
          <cell r="N115">
            <v>2.0386129999999998</v>
          </cell>
        </row>
        <row r="116">
          <cell r="D116">
            <v>36525</v>
          </cell>
          <cell r="E116">
            <v>1.81</v>
          </cell>
          <cell r="F116">
            <v>1.0181</v>
          </cell>
          <cell r="G116">
            <v>178.09899999999999</v>
          </cell>
          <cell r="H116">
            <v>1.7889999999999999</v>
          </cell>
          <cell r="I116">
            <v>1.23</v>
          </cell>
          <cell r="J116">
            <v>0.29980000000000001</v>
          </cell>
          <cell r="K116">
            <v>1.0029980000000001</v>
          </cell>
          <cell r="L116">
            <v>0.6</v>
          </cell>
          <cell r="M116">
            <v>1.006</v>
          </cell>
          <cell r="N116">
            <v>2.052667</v>
          </cell>
          <cell r="O116">
            <v>1.0159962899999999</v>
          </cell>
        </row>
        <row r="117">
          <cell r="D117">
            <v>36535</v>
          </cell>
          <cell r="F117" t="str">
            <v xml:space="preserve"> </v>
          </cell>
          <cell r="N117">
            <v>2.0591650000000001</v>
          </cell>
        </row>
        <row r="118">
          <cell r="D118">
            <v>36556</v>
          </cell>
          <cell r="E118">
            <v>1.24</v>
          </cell>
          <cell r="F118">
            <v>1.0124</v>
          </cell>
          <cell r="G118">
            <v>180.30099999999999</v>
          </cell>
          <cell r="H118">
            <v>1.8024</v>
          </cell>
          <cell r="I118">
            <v>1.02</v>
          </cell>
          <cell r="J118">
            <v>0.21490000000000001</v>
          </cell>
          <cell r="K118">
            <v>1.002149</v>
          </cell>
          <cell r="L118">
            <v>1.01</v>
          </cell>
          <cell r="M118">
            <v>1.0101</v>
          </cell>
          <cell r="N118">
            <v>2.0728230000000001</v>
          </cell>
          <cell r="O118">
            <v>1.0145573299999999</v>
          </cell>
        </row>
        <row r="119">
          <cell r="D119">
            <v>36566</v>
          </cell>
          <cell r="F119" t="str">
            <v xml:space="preserve"> </v>
          </cell>
          <cell r="N119">
            <v>2.079358</v>
          </cell>
        </row>
        <row r="120">
          <cell r="D120">
            <v>36585</v>
          </cell>
          <cell r="E120">
            <v>0.35</v>
          </cell>
          <cell r="F120">
            <v>1.0035000000000001</v>
          </cell>
          <cell r="G120">
            <v>180.935</v>
          </cell>
          <cell r="H120">
            <v>1.7685</v>
          </cell>
          <cell r="I120">
            <v>0.19</v>
          </cell>
          <cell r="J120">
            <v>0.23280000000000001</v>
          </cell>
          <cell r="K120">
            <v>1.0023280000000001</v>
          </cell>
          <cell r="L120">
            <v>0.05</v>
          </cell>
          <cell r="M120">
            <v>1.0004999999999999</v>
          </cell>
          <cell r="N120">
            <v>2.0918329999999998</v>
          </cell>
          <cell r="O120">
            <v>1.01450895</v>
          </cell>
        </row>
        <row r="121">
          <cell r="D121">
            <v>36595</v>
          </cell>
          <cell r="F121" t="str">
            <v xml:space="preserve"> </v>
          </cell>
          <cell r="N121">
            <v>2.0984280000000002</v>
          </cell>
        </row>
        <row r="122">
          <cell r="D122">
            <v>36616</v>
          </cell>
          <cell r="E122">
            <v>0.15</v>
          </cell>
          <cell r="F122">
            <v>1.0015000000000001</v>
          </cell>
          <cell r="G122">
            <v>181.214</v>
          </cell>
          <cell r="H122">
            <v>1.7473000000000001</v>
          </cell>
          <cell r="I122">
            <v>0.18</v>
          </cell>
          <cell r="J122">
            <v>0.22420000000000001</v>
          </cell>
          <cell r="K122">
            <v>1.0022420000000001</v>
          </cell>
          <cell r="L122">
            <v>0.51</v>
          </cell>
          <cell r="M122">
            <v>1.0051000000000001</v>
          </cell>
          <cell r="N122">
            <v>2.1123470000000002</v>
          </cell>
          <cell r="O122">
            <v>1.01449262</v>
          </cell>
        </row>
        <row r="123">
          <cell r="D123">
            <v>36626</v>
          </cell>
          <cell r="F123" t="str">
            <v xml:space="preserve"> </v>
          </cell>
          <cell r="N123">
            <v>2.1185330000000002</v>
          </cell>
        </row>
        <row r="124">
          <cell r="D124">
            <v>36646</v>
          </cell>
          <cell r="E124">
            <v>0.23</v>
          </cell>
          <cell r="F124">
            <v>1.0023</v>
          </cell>
          <cell r="G124">
            <v>181.63499999999999</v>
          </cell>
          <cell r="H124">
            <v>1.8067</v>
          </cell>
          <cell r="I124">
            <v>0.13</v>
          </cell>
          <cell r="J124">
            <v>0.13009999999999999</v>
          </cell>
          <cell r="K124">
            <v>1.001301</v>
          </cell>
          <cell r="L124">
            <v>0.25</v>
          </cell>
          <cell r="M124">
            <v>1.0024999999999999</v>
          </cell>
          <cell r="N124">
            <v>2.1308509999999998</v>
          </cell>
          <cell r="O124">
            <v>1.0129565700000001</v>
          </cell>
        </row>
        <row r="125">
          <cell r="D125">
            <v>36656</v>
          </cell>
          <cell r="F125" t="str">
            <v xml:space="preserve"> </v>
          </cell>
          <cell r="N125">
            <v>2.1370369999999999</v>
          </cell>
        </row>
        <row r="126">
          <cell r="D126">
            <v>36677</v>
          </cell>
          <cell r="E126">
            <v>0.31</v>
          </cell>
          <cell r="F126">
            <v>1.0031000000000001</v>
          </cell>
          <cell r="G126">
            <v>182.18899999999999</v>
          </cell>
          <cell r="H126">
            <v>1.8266</v>
          </cell>
          <cell r="I126">
            <v>0.67</v>
          </cell>
          <cell r="J126">
            <v>0.2492</v>
          </cell>
          <cell r="K126">
            <v>1.0024919999999999</v>
          </cell>
          <cell r="L126">
            <v>0.4</v>
          </cell>
          <cell r="M126">
            <v>1.004</v>
          </cell>
          <cell r="N126">
            <v>2.1500859999999999</v>
          </cell>
          <cell r="O126">
            <v>1.0149386300000001</v>
          </cell>
        </row>
        <row r="127">
          <cell r="D127">
            <v>36687</v>
          </cell>
          <cell r="F127" t="str">
            <v xml:space="preserve"> </v>
          </cell>
          <cell r="N127">
            <v>2.1563279999999998</v>
          </cell>
        </row>
        <row r="128">
          <cell r="D128">
            <v>36707</v>
          </cell>
          <cell r="E128">
            <v>0.85</v>
          </cell>
          <cell r="F128">
            <v>1.0085</v>
          </cell>
          <cell r="G128">
            <v>183.745</v>
          </cell>
          <cell r="H128">
            <v>1.8</v>
          </cell>
          <cell r="I128">
            <v>0.93</v>
          </cell>
          <cell r="J128">
            <v>0.214</v>
          </cell>
          <cell r="K128">
            <v>1.00214</v>
          </cell>
          <cell r="L128">
            <v>-0.01</v>
          </cell>
          <cell r="M128">
            <v>0.99990000000000001</v>
          </cell>
          <cell r="N128">
            <v>2.168866</v>
          </cell>
          <cell r="O128">
            <v>1.0139174799999999</v>
          </cell>
        </row>
        <row r="129">
          <cell r="D129">
            <v>36717</v>
          </cell>
          <cell r="F129" t="str">
            <v xml:space="preserve"> </v>
          </cell>
          <cell r="N129">
            <v>2.1747930000000002</v>
          </cell>
        </row>
        <row r="130">
          <cell r="D130">
            <v>36738</v>
          </cell>
          <cell r="E130">
            <v>1.57</v>
          </cell>
          <cell r="F130">
            <v>1.0157</v>
          </cell>
          <cell r="G130">
            <v>186.63399999999999</v>
          </cell>
          <cell r="H130">
            <v>1.7747999999999999</v>
          </cell>
          <cell r="I130">
            <v>2.2599999999999998</v>
          </cell>
          <cell r="J130">
            <v>0.1547</v>
          </cell>
          <cell r="K130">
            <v>1.001547</v>
          </cell>
          <cell r="L130">
            <v>1.91</v>
          </cell>
          <cell r="M130">
            <v>1.0190999999999999</v>
          </cell>
          <cell r="N130">
            <v>2.187208</v>
          </cell>
          <cell r="O130">
            <v>1.0130600000000001</v>
          </cell>
        </row>
        <row r="131">
          <cell r="D131">
            <v>36748</v>
          </cell>
          <cell r="F131" t="str">
            <v xml:space="preserve"> </v>
          </cell>
          <cell r="N131">
            <v>2.1931440000000002</v>
          </cell>
        </row>
        <row r="132">
          <cell r="D132">
            <v>36769</v>
          </cell>
          <cell r="E132">
            <v>2.39</v>
          </cell>
          <cell r="F132">
            <v>1.0239</v>
          </cell>
          <cell r="G132">
            <v>191.08699999999999</v>
          </cell>
          <cell r="H132">
            <v>1.8233999999999999</v>
          </cell>
          <cell r="I132">
            <v>1.82</v>
          </cell>
          <cell r="J132">
            <v>0.20250000000000001</v>
          </cell>
          <cell r="K132">
            <v>1.0020249999999999</v>
          </cell>
          <cell r="L132">
            <v>0.86</v>
          </cell>
          <cell r="M132">
            <v>1.0085999999999999</v>
          </cell>
          <cell r="N132">
            <v>2.2056640000000001</v>
          </cell>
          <cell r="O132">
            <v>1.01405437</v>
          </cell>
        </row>
        <row r="133">
          <cell r="D133">
            <v>36780</v>
          </cell>
          <cell r="F133" t="str">
            <v xml:space="preserve"> </v>
          </cell>
          <cell r="N133">
            <v>2.21225</v>
          </cell>
        </row>
        <row r="134">
          <cell r="D134">
            <v>36799</v>
          </cell>
          <cell r="E134">
            <v>1.1599999999999999</v>
          </cell>
          <cell r="F134">
            <v>1.0116000000000001</v>
          </cell>
          <cell r="G134">
            <v>193.297</v>
          </cell>
          <cell r="H134">
            <v>1.8436999999999999</v>
          </cell>
          <cell r="I134">
            <v>0.69</v>
          </cell>
          <cell r="J134">
            <v>0.1038</v>
          </cell>
          <cell r="K134">
            <v>1.0010380000000001</v>
          </cell>
          <cell r="L134">
            <v>0.04</v>
          </cell>
          <cell r="M134">
            <v>1.0004</v>
          </cell>
          <cell r="N134">
            <v>2.2236729999999998</v>
          </cell>
          <cell r="O134">
            <v>1.0122362199999999</v>
          </cell>
        </row>
        <row r="135">
          <cell r="D135">
            <v>36809</v>
          </cell>
          <cell r="F135" t="str">
            <v xml:space="preserve"> </v>
          </cell>
          <cell r="N135">
            <v>2.2294550000000002</v>
          </cell>
        </row>
        <row r="136">
          <cell r="D136">
            <v>36830</v>
          </cell>
          <cell r="E136">
            <v>0.38400000000000001</v>
          </cell>
          <cell r="F136">
            <v>1.0038400000000001</v>
          </cell>
          <cell r="G136">
            <v>194.04</v>
          </cell>
          <cell r="H136">
            <v>1.909</v>
          </cell>
          <cell r="I136">
            <v>0.37</v>
          </cell>
          <cell r="J136">
            <v>0.13159999999999999</v>
          </cell>
          <cell r="K136">
            <v>1.0013160000000001</v>
          </cell>
          <cell r="L136">
            <v>0.02</v>
          </cell>
          <cell r="M136">
            <v>1.0002</v>
          </cell>
          <cell r="N136">
            <v>2.241587</v>
          </cell>
          <cell r="O136">
            <v>1.01287781</v>
          </cell>
        </row>
        <row r="137">
          <cell r="D137">
            <v>36840</v>
          </cell>
          <cell r="F137" t="str">
            <v xml:space="preserve"> </v>
          </cell>
          <cell r="N137">
            <v>2.2473879999999999</v>
          </cell>
        </row>
        <row r="138">
          <cell r="D138">
            <v>36860</v>
          </cell>
          <cell r="E138">
            <v>0.28999999999999998</v>
          </cell>
          <cell r="F138">
            <v>1.0028999999999999</v>
          </cell>
          <cell r="G138">
            <v>194.59899999999999</v>
          </cell>
          <cell r="H138">
            <v>1.9596</v>
          </cell>
          <cell r="I138">
            <v>0.39</v>
          </cell>
          <cell r="J138">
            <v>0.1197</v>
          </cell>
          <cell r="K138">
            <v>1.0011969999999999</v>
          </cell>
          <cell r="L138">
            <v>0.4</v>
          </cell>
          <cell r="M138">
            <v>1.004</v>
          </cell>
          <cell r="N138">
            <v>2.2590340000000002</v>
          </cell>
          <cell r="O138">
            <v>1.01219897</v>
          </cell>
        </row>
        <row r="139">
          <cell r="D139">
            <v>36870</v>
          </cell>
          <cell r="F139" t="str">
            <v xml:space="preserve"> </v>
          </cell>
          <cell r="N139">
            <v>2.2654640000000001</v>
          </cell>
        </row>
        <row r="140">
          <cell r="D140">
            <v>36891</v>
          </cell>
          <cell r="E140">
            <v>0.63</v>
          </cell>
          <cell r="F140">
            <v>1.0063</v>
          </cell>
          <cell r="G140">
            <v>195.827</v>
          </cell>
          <cell r="H140">
            <v>1.9554</v>
          </cell>
          <cell r="I140">
            <v>0.76</v>
          </cell>
          <cell r="J140">
            <v>9.9099999999999994E-2</v>
          </cell>
          <cell r="K140">
            <v>1.000991</v>
          </cell>
          <cell r="L140">
            <v>0.62</v>
          </cell>
          <cell r="M140">
            <v>1.0062</v>
          </cell>
          <cell r="N140">
            <v>2.2772039999999998</v>
          </cell>
          <cell r="O140">
            <v>1.0119816699999999</v>
          </cell>
        </row>
        <row r="141">
          <cell r="D141">
            <v>36901</v>
          </cell>
          <cell r="F141" t="str">
            <v xml:space="preserve"> </v>
          </cell>
          <cell r="N141">
            <v>2.2828369999999998</v>
          </cell>
        </row>
        <row r="142">
          <cell r="D142">
            <v>36922</v>
          </cell>
          <cell r="E142">
            <v>0.62</v>
          </cell>
          <cell r="F142">
            <v>1.0062</v>
          </cell>
          <cell r="G142">
            <v>197.04499999999999</v>
          </cell>
          <cell r="H142">
            <v>1.9711000000000001</v>
          </cell>
          <cell r="I142">
            <v>0.49</v>
          </cell>
          <cell r="J142">
            <v>0.13689999999999999</v>
          </cell>
          <cell r="K142">
            <v>1.001369</v>
          </cell>
          <cell r="L142">
            <v>0</v>
          </cell>
          <cell r="M142">
            <v>1</v>
          </cell>
          <cell r="N142">
            <v>2.294648</v>
          </cell>
          <cell r="O142">
            <v>1.0126506900000001</v>
          </cell>
        </row>
        <row r="143">
          <cell r="D143">
            <v>36934</v>
          </cell>
          <cell r="F143" t="str">
            <v xml:space="preserve"> </v>
          </cell>
          <cell r="N143">
            <v>2.3014239999999999</v>
          </cell>
        </row>
        <row r="144">
          <cell r="D144">
            <v>36950</v>
          </cell>
          <cell r="E144">
            <v>0.23</v>
          </cell>
          <cell r="F144">
            <v>1.0023</v>
          </cell>
          <cell r="G144">
            <v>197.49100000000001</v>
          </cell>
          <cell r="H144">
            <v>2.0451999999999999</v>
          </cell>
          <cell r="I144">
            <v>0.34</v>
          </cell>
          <cell r="J144">
            <v>3.6799999999999999E-2</v>
          </cell>
          <cell r="K144">
            <v>1.0003679999999999</v>
          </cell>
          <cell r="L144">
            <v>0</v>
          </cell>
          <cell r="M144">
            <v>1</v>
          </cell>
          <cell r="N144">
            <v>2.3104909999999999</v>
          </cell>
          <cell r="O144">
            <v>1.01015835</v>
          </cell>
        </row>
        <row r="145">
          <cell r="D145">
            <v>36962</v>
          </cell>
          <cell r="F145" t="str">
            <v xml:space="preserve"> </v>
          </cell>
          <cell r="N145">
            <v>2.3173140000000001</v>
          </cell>
        </row>
        <row r="146">
          <cell r="D146">
            <v>36981</v>
          </cell>
          <cell r="E146">
            <v>0.56000000000000005</v>
          </cell>
          <cell r="F146">
            <v>1.0056</v>
          </cell>
          <cell r="G146">
            <v>198.60599999999999</v>
          </cell>
          <cell r="H146">
            <v>2.1616</v>
          </cell>
          <cell r="I146">
            <v>0.8</v>
          </cell>
          <cell r="J146">
            <v>0.1724</v>
          </cell>
          <cell r="K146">
            <v>1.0017240000000001</v>
          </cell>
          <cell r="L146">
            <v>0</v>
          </cell>
          <cell r="M146">
            <v>1</v>
          </cell>
          <cell r="N146">
            <v>2.3281610000000001</v>
          </cell>
          <cell r="O146">
            <v>1.01257855</v>
          </cell>
        </row>
        <row r="147">
          <cell r="D147">
            <v>36991</v>
          </cell>
          <cell r="F147" t="str">
            <v xml:space="preserve"> </v>
          </cell>
          <cell r="N147">
            <v>2.333888</v>
          </cell>
        </row>
        <row r="148">
          <cell r="D148">
            <v>37011</v>
          </cell>
          <cell r="E148">
            <v>1</v>
          </cell>
          <cell r="F148">
            <v>1.01</v>
          </cell>
          <cell r="G148">
            <v>200.59100000000001</v>
          </cell>
          <cell r="H148">
            <v>2.1846999999999999</v>
          </cell>
          <cell r="I148">
            <v>1.1299999999999999</v>
          </cell>
          <cell r="J148">
            <v>0.15459999999999999</v>
          </cell>
          <cell r="K148">
            <v>1.001546</v>
          </cell>
          <cell r="L148">
            <v>0</v>
          </cell>
          <cell r="M148">
            <v>1</v>
          </cell>
          <cell r="N148">
            <v>2.3453870000000001</v>
          </cell>
          <cell r="O148">
            <v>1.01186373</v>
          </cell>
        </row>
        <row r="149">
          <cell r="D149">
            <v>37021</v>
          </cell>
          <cell r="F149" t="str">
            <v xml:space="preserve"> </v>
          </cell>
          <cell r="N149">
            <v>2.3511579999999999</v>
          </cell>
        </row>
        <row r="150">
          <cell r="D150">
            <v>37042</v>
          </cell>
          <cell r="E150">
            <v>0.86</v>
          </cell>
          <cell r="F150">
            <v>1.0085999999999999</v>
          </cell>
          <cell r="G150">
            <v>202.32400000000001</v>
          </cell>
          <cell r="H150">
            <v>2.36</v>
          </cell>
          <cell r="I150">
            <v>0.44</v>
          </cell>
          <cell r="J150">
            <v>0.1827</v>
          </cell>
          <cell r="K150">
            <v>1.001827</v>
          </cell>
          <cell r="L150">
            <v>0</v>
          </cell>
          <cell r="M150">
            <v>1</v>
          </cell>
          <cell r="N150">
            <v>2.3633229999999998</v>
          </cell>
          <cell r="O150">
            <v>1.0133677000000001</v>
          </cell>
        </row>
        <row r="151">
          <cell r="D151">
            <v>37053</v>
          </cell>
          <cell r="F151" t="str">
            <v xml:space="preserve"> </v>
          </cell>
          <cell r="N151">
            <v>2.36972</v>
          </cell>
        </row>
        <row r="152">
          <cell r="D152">
            <v>37072</v>
          </cell>
          <cell r="E152">
            <v>0.98</v>
          </cell>
          <cell r="F152">
            <v>1.0098</v>
          </cell>
          <cell r="G152">
            <v>204.31</v>
          </cell>
          <cell r="H152">
            <v>2.3048999999999999</v>
          </cell>
          <cell r="I152">
            <v>1.46</v>
          </cell>
          <cell r="J152">
            <v>0.14580000000000001</v>
          </cell>
          <cell r="K152">
            <v>1.001458</v>
          </cell>
          <cell r="L152">
            <v>0</v>
          </cell>
          <cell r="M152">
            <v>1</v>
          </cell>
          <cell r="N152">
            <v>2.380811</v>
          </cell>
          <cell r="O152">
            <v>1.01273316</v>
          </cell>
        </row>
        <row r="153">
          <cell r="D153">
            <v>37082</v>
          </cell>
          <cell r="F153" t="str">
            <v xml:space="preserve"> </v>
          </cell>
          <cell r="N153">
            <v>2.3868049999999998</v>
          </cell>
        </row>
        <row r="154">
          <cell r="D154">
            <v>37103</v>
          </cell>
          <cell r="E154">
            <v>1.48</v>
          </cell>
          <cell r="F154">
            <v>1.0147999999999999</v>
          </cell>
          <cell r="G154">
            <v>207.34100000000001</v>
          </cell>
          <cell r="H154">
            <v>2.4312999999999998</v>
          </cell>
          <cell r="I154">
            <v>1.62</v>
          </cell>
          <cell r="J154">
            <v>0.24410000000000001</v>
          </cell>
          <cell r="K154">
            <v>1.0024409999999999</v>
          </cell>
          <cell r="L154">
            <v>0</v>
          </cell>
          <cell r="M154">
            <v>1</v>
          </cell>
          <cell r="N154">
            <v>2.3994749999999998</v>
          </cell>
          <cell r="O154">
            <v>1.01497982</v>
          </cell>
        </row>
        <row r="155">
          <cell r="D155">
            <v>37113</v>
          </cell>
          <cell r="F155" t="str">
            <v xml:space="preserve"> </v>
          </cell>
          <cell r="N155">
            <v>2.4055309999999999</v>
          </cell>
        </row>
        <row r="156">
          <cell r="D156">
            <v>37134</v>
          </cell>
          <cell r="E156">
            <v>1.38</v>
          </cell>
          <cell r="F156">
            <v>1.0138</v>
          </cell>
          <cell r="G156">
            <v>210.21100000000001</v>
          </cell>
          <cell r="H156">
            <v>2.5402999999999998</v>
          </cell>
          <cell r="I156">
            <v>0.9</v>
          </cell>
          <cell r="J156">
            <v>0.34360000000000002</v>
          </cell>
          <cell r="K156">
            <v>1.003436</v>
          </cell>
          <cell r="L156">
            <v>0</v>
          </cell>
          <cell r="M156">
            <v>1</v>
          </cell>
          <cell r="N156">
            <v>2.4182990000000002</v>
          </cell>
          <cell r="O156">
            <v>1.01600001</v>
          </cell>
        </row>
        <row r="157">
          <cell r="D157">
            <v>37144</v>
          </cell>
          <cell r="F157" t="str">
            <v xml:space="preserve"> </v>
          </cell>
          <cell r="N157">
            <v>2.4244029999999999</v>
          </cell>
        </row>
        <row r="158">
          <cell r="D158">
            <v>37162</v>
          </cell>
        </row>
        <row r="159">
          <cell r="D159">
            <v>37164</v>
          </cell>
          <cell r="E159">
            <v>0.31</v>
          </cell>
          <cell r="F159">
            <v>1.0031000000000001</v>
          </cell>
          <cell r="G159">
            <v>210.85300000000001</v>
          </cell>
          <cell r="H159">
            <v>2.6713</v>
          </cell>
          <cell r="I159">
            <v>0.38</v>
          </cell>
          <cell r="J159">
            <v>0.16270000000000001</v>
          </cell>
          <cell r="K159">
            <v>1.001627</v>
          </cell>
          <cell r="L159">
            <v>0</v>
          </cell>
          <cell r="M159">
            <v>1</v>
          </cell>
          <cell r="N159">
            <v>2.4366569999999999</v>
          </cell>
          <cell r="O159">
            <v>1.0132431099999999</v>
          </cell>
        </row>
        <row r="160">
          <cell r="D160">
            <v>37174</v>
          </cell>
          <cell r="F160" t="str">
            <v xml:space="preserve"> </v>
          </cell>
          <cell r="N160">
            <v>2.4430860000000001</v>
          </cell>
        </row>
        <row r="161">
          <cell r="D161">
            <v>37195</v>
          </cell>
          <cell r="E161">
            <v>1.18</v>
          </cell>
          <cell r="F161">
            <v>1.0118</v>
          </cell>
          <cell r="G161">
            <v>213.339</v>
          </cell>
          <cell r="H161">
            <v>2.7071000000000001</v>
          </cell>
          <cell r="I161">
            <v>1.45</v>
          </cell>
          <cell r="J161">
            <v>0.2913</v>
          </cell>
          <cell r="K161">
            <v>1.0029129999999999</v>
          </cell>
          <cell r="L161">
            <v>0</v>
          </cell>
          <cell r="M161">
            <v>1</v>
          </cell>
          <cell r="N161">
            <v>2.4567060000000001</v>
          </cell>
          <cell r="O161">
            <v>1.01534938</v>
          </cell>
        </row>
        <row r="162">
          <cell r="D162">
            <v>37205</v>
          </cell>
          <cell r="F162" t="str">
            <v xml:space="preserve"> </v>
          </cell>
          <cell r="N162">
            <v>2.4632200000000002</v>
          </cell>
        </row>
        <row r="163">
          <cell r="D163">
            <v>37225</v>
          </cell>
          <cell r="E163">
            <v>1.1000000000000001</v>
          </cell>
          <cell r="F163">
            <v>1.0109999999999999</v>
          </cell>
          <cell r="G163">
            <v>215.685</v>
          </cell>
          <cell r="H163">
            <v>2.5287000000000002</v>
          </cell>
          <cell r="I163">
            <v>0.76</v>
          </cell>
          <cell r="J163">
            <v>0.1928</v>
          </cell>
          <cell r="K163">
            <v>1.0019279999999999</v>
          </cell>
          <cell r="L163">
            <v>0</v>
          </cell>
          <cell r="M163">
            <v>1</v>
          </cell>
          <cell r="N163">
            <v>2.4762970000000002</v>
          </cell>
          <cell r="O163">
            <v>1.01393438</v>
          </cell>
        </row>
        <row r="164">
          <cell r="D164">
            <v>37235</v>
          </cell>
          <cell r="F164" t="str">
            <v xml:space="preserve"> </v>
          </cell>
          <cell r="N164">
            <v>2.4828619999999999</v>
          </cell>
        </row>
        <row r="165">
          <cell r="D165">
            <v>37256</v>
          </cell>
          <cell r="E165">
            <v>0.22</v>
          </cell>
          <cell r="F165">
            <v>1.0022</v>
          </cell>
          <cell r="G165">
            <v>216.16300000000001</v>
          </cell>
          <cell r="H165">
            <v>2.3203999999999998</v>
          </cell>
          <cell r="I165">
            <v>0.18</v>
          </cell>
          <cell r="J165">
            <v>0.1983</v>
          </cell>
          <cell r="K165">
            <v>1.0019830000000001</v>
          </cell>
          <cell r="L165">
            <v>0</v>
          </cell>
          <cell r="M165">
            <v>1</v>
          </cell>
          <cell r="N165">
            <v>2.496705</v>
          </cell>
          <cell r="O165">
            <v>1.0139354199999999</v>
          </cell>
        </row>
        <row r="166">
          <cell r="D166">
            <v>37266</v>
          </cell>
          <cell r="F166" t="str">
            <v xml:space="preserve"> </v>
          </cell>
          <cell r="N166">
            <v>2.503323</v>
          </cell>
        </row>
        <row r="167">
          <cell r="D167">
            <v>37287</v>
          </cell>
          <cell r="E167">
            <v>0.36</v>
          </cell>
          <cell r="F167">
            <v>1.0036</v>
          </cell>
          <cell r="G167">
            <v>216.94399999999999</v>
          </cell>
          <cell r="H167">
            <v>2.4182999999999999</v>
          </cell>
          <cell r="I167">
            <v>0.19</v>
          </cell>
          <cell r="J167">
            <v>0.2591</v>
          </cell>
          <cell r="K167">
            <v>1.002591</v>
          </cell>
          <cell r="L167">
            <v>0</v>
          </cell>
          <cell r="M167">
            <v>1</v>
          </cell>
          <cell r="N167">
            <v>2.5172789999999998</v>
          </cell>
          <cell r="O167">
            <v>1.01533959</v>
          </cell>
        </row>
        <row r="168">
          <cell r="D168">
            <v>37297</v>
          </cell>
          <cell r="F168" t="str">
            <v xml:space="preserve"> </v>
          </cell>
          <cell r="N168">
            <v>2.5239530000000001</v>
          </cell>
        </row>
        <row r="169">
          <cell r="D169">
            <v>37315</v>
          </cell>
          <cell r="E169">
            <v>0.06</v>
          </cell>
          <cell r="F169">
            <v>1.0005999999999999</v>
          </cell>
          <cell r="G169">
            <v>217.07400000000001</v>
          </cell>
          <cell r="H169">
            <v>2.3481999999999998</v>
          </cell>
          <cell r="I169">
            <v>0.18</v>
          </cell>
          <cell r="J169">
            <v>0.1171</v>
          </cell>
          <cell r="K169">
            <v>1.001171</v>
          </cell>
          <cell r="L169">
            <v>0</v>
          </cell>
          <cell r="M169">
            <v>1</v>
          </cell>
          <cell r="N169">
            <v>2.536009</v>
          </cell>
          <cell r="O169">
            <v>1.0124821500000001</v>
          </cell>
        </row>
        <row r="170">
          <cell r="D170">
            <v>37325</v>
          </cell>
          <cell r="F170" t="str">
            <v xml:space="preserve"> </v>
          </cell>
          <cell r="N170">
            <v>2.542732</v>
          </cell>
        </row>
        <row r="171">
          <cell r="D171">
            <v>37346</v>
          </cell>
          <cell r="E171">
            <v>0.09</v>
          </cell>
          <cell r="F171">
            <v>1.0008999999999999</v>
          </cell>
          <cell r="G171">
            <v>217.27600000000001</v>
          </cell>
          <cell r="H171">
            <v>2.3235999999999999</v>
          </cell>
          <cell r="I171">
            <v>0.11</v>
          </cell>
          <cell r="J171">
            <v>0.17580000000000001</v>
          </cell>
          <cell r="K171">
            <v>1.0017579999999999</v>
          </cell>
          <cell r="L171">
            <v>0</v>
          </cell>
          <cell r="M171">
            <v>1</v>
          </cell>
          <cell r="N171">
            <v>2.556908</v>
          </cell>
          <cell r="O171">
            <v>1.0137133300000001</v>
          </cell>
        </row>
        <row r="172">
          <cell r="D172">
            <v>37356</v>
          </cell>
          <cell r="F172" t="str">
            <v xml:space="preserve"> </v>
          </cell>
          <cell r="N172">
            <v>2.5633940000000002</v>
          </cell>
        </row>
        <row r="173">
          <cell r="D173">
            <v>37376</v>
          </cell>
          <cell r="E173">
            <v>0.56000000000000005</v>
          </cell>
          <cell r="F173">
            <v>1.0056</v>
          </cell>
          <cell r="G173">
            <v>218.48599999999999</v>
          </cell>
          <cell r="H173">
            <v>2.3624999999999998</v>
          </cell>
          <cell r="I173">
            <v>0.7</v>
          </cell>
          <cell r="J173">
            <v>0.23569999999999999</v>
          </cell>
          <cell r="K173">
            <v>1.0023569999999999</v>
          </cell>
          <cell r="L173">
            <v>0</v>
          </cell>
          <cell r="M173">
            <v>1</v>
          </cell>
          <cell r="N173">
            <v>2.5763500000000001</v>
          </cell>
          <cell r="O173">
            <v>1.0148356700000001</v>
          </cell>
        </row>
        <row r="174">
          <cell r="D174">
            <v>37386</v>
          </cell>
          <cell r="F174" t="str">
            <v xml:space="preserve"> </v>
          </cell>
          <cell r="N174">
            <v>2.5828540000000002</v>
          </cell>
        </row>
        <row r="175">
          <cell r="D175">
            <v>37407</v>
          </cell>
          <cell r="E175">
            <v>0.83</v>
          </cell>
          <cell r="F175">
            <v>1.0083</v>
          </cell>
          <cell r="G175">
            <v>220.292</v>
          </cell>
          <cell r="H175">
            <v>2.5219999999999998</v>
          </cell>
          <cell r="I175">
            <v>1.1100000000000001</v>
          </cell>
          <cell r="J175">
            <v>0.2102</v>
          </cell>
          <cell r="K175">
            <v>1.002102</v>
          </cell>
          <cell r="L175">
            <v>0</v>
          </cell>
          <cell r="M175">
            <v>1</v>
          </cell>
          <cell r="N175">
            <v>2.5965639999999999</v>
          </cell>
          <cell r="O175">
            <v>1.0141498900000001</v>
          </cell>
        </row>
        <row r="176">
          <cell r="D176">
            <v>37417</v>
          </cell>
          <cell r="F176" t="str">
            <v xml:space="preserve"> </v>
          </cell>
          <cell r="N176">
            <v>2.6031179999999998</v>
          </cell>
        </row>
        <row r="177">
          <cell r="D177">
            <v>37437</v>
          </cell>
          <cell r="E177">
            <v>1.54</v>
          </cell>
          <cell r="F177">
            <v>1.0154000000000001</v>
          </cell>
          <cell r="G177">
            <v>223.68799999999999</v>
          </cell>
          <cell r="H177">
            <v>2.8443999999999998</v>
          </cell>
          <cell r="I177">
            <v>1.74</v>
          </cell>
          <cell r="J177">
            <v>0.15820000000000001</v>
          </cell>
          <cell r="K177">
            <v>1.001582</v>
          </cell>
          <cell r="L177">
            <v>0</v>
          </cell>
          <cell r="M177">
            <v>1</v>
          </cell>
          <cell r="N177">
            <v>2.6162740000000002</v>
          </cell>
          <cell r="O177">
            <v>1.0139700300000001</v>
          </cell>
        </row>
        <row r="178">
          <cell r="D178">
            <v>37447</v>
          </cell>
          <cell r="F178" t="str">
            <v xml:space="preserve"> </v>
          </cell>
          <cell r="N178">
            <v>2.623176</v>
          </cell>
        </row>
        <row r="179">
          <cell r="D179">
            <v>37468</v>
          </cell>
          <cell r="E179">
            <v>1.95</v>
          </cell>
          <cell r="F179">
            <v>1.0195000000000001</v>
          </cell>
          <cell r="G179">
            <v>228.05699999999999</v>
          </cell>
          <cell r="H179">
            <v>3.4285000000000001</v>
          </cell>
          <cell r="I179">
            <v>2.0499999999999998</v>
          </cell>
          <cell r="J179">
            <v>0.2656</v>
          </cell>
          <cell r="K179">
            <v>1.002656</v>
          </cell>
          <cell r="L179">
            <v>0</v>
          </cell>
          <cell r="M179">
            <v>1</v>
          </cell>
          <cell r="N179">
            <v>2.6378010000000001</v>
          </cell>
          <cell r="O179">
            <v>1.01535435</v>
          </cell>
        </row>
        <row r="180">
          <cell r="D180">
            <v>37478</v>
          </cell>
          <cell r="F180" t="str">
            <v xml:space="preserve"> </v>
          </cell>
          <cell r="N180">
            <v>2.6447940000000001</v>
          </cell>
        </row>
        <row r="181">
          <cell r="D181">
            <v>37499</v>
          </cell>
          <cell r="E181">
            <v>2.3199999999999998</v>
          </cell>
          <cell r="F181">
            <v>1.0232000000000001</v>
          </cell>
          <cell r="G181">
            <v>233.34800000000001</v>
          </cell>
          <cell r="H181">
            <v>3.0223</v>
          </cell>
          <cell r="I181">
            <v>2.36</v>
          </cell>
          <cell r="J181">
            <v>0.24809999999999999</v>
          </cell>
          <cell r="K181">
            <v>1.002481</v>
          </cell>
          <cell r="L181">
            <v>0</v>
          </cell>
          <cell r="M181">
            <v>1</v>
          </cell>
          <cell r="N181">
            <v>2.6595390000000001</v>
          </cell>
          <cell r="O181">
            <v>1.01443404</v>
          </cell>
        </row>
        <row r="182">
          <cell r="D182">
            <v>37509</v>
          </cell>
          <cell r="F182" t="str">
            <v xml:space="preserve"> </v>
          </cell>
          <cell r="N182">
            <v>2.6665899999999998</v>
          </cell>
        </row>
        <row r="183">
          <cell r="D183">
            <v>37527</v>
          </cell>
          <cell r="E183">
            <v>0</v>
          </cell>
          <cell r="F183" t="str">
            <v xml:space="preserve"> </v>
          </cell>
          <cell r="H183">
            <v>3.0223</v>
          </cell>
          <cell r="I183">
            <v>0</v>
          </cell>
          <cell r="J183">
            <v>0</v>
          </cell>
          <cell r="K183">
            <v>1</v>
          </cell>
          <cell r="L183">
            <v>0</v>
          </cell>
          <cell r="M183">
            <v>1</v>
          </cell>
          <cell r="N183">
            <v>2.6665899999999998</v>
          </cell>
          <cell r="O183">
            <v>1</v>
          </cell>
        </row>
        <row r="184">
          <cell r="D184">
            <v>37529</v>
          </cell>
          <cell r="E184">
            <v>0</v>
          </cell>
          <cell r="F184">
            <v>1</v>
          </cell>
          <cell r="G184">
            <v>1</v>
          </cell>
          <cell r="H184">
            <v>3.0223</v>
          </cell>
          <cell r="I184">
            <v>0</v>
          </cell>
          <cell r="J184">
            <v>0</v>
          </cell>
          <cell r="K184">
            <v>1</v>
          </cell>
          <cell r="L184">
            <v>0</v>
          </cell>
          <cell r="M184">
            <v>1</v>
          </cell>
          <cell r="N184">
            <v>2.6665899999999998</v>
          </cell>
          <cell r="O184">
            <v>1</v>
          </cell>
        </row>
        <row r="185">
          <cell r="D185">
            <v>37539</v>
          </cell>
          <cell r="F185" t="str">
            <v xml:space="preserve"> </v>
          </cell>
          <cell r="G185" t="str">
            <v xml:space="preserve"> </v>
          </cell>
          <cell r="N185">
            <v>2.6665899999999998</v>
          </cell>
        </row>
        <row r="186">
          <cell r="D186">
            <v>37560</v>
          </cell>
          <cell r="E186">
            <v>0</v>
          </cell>
          <cell r="F186">
            <v>1</v>
          </cell>
          <cell r="G186">
            <v>1</v>
          </cell>
          <cell r="H186">
            <v>3.0223</v>
          </cell>
          <cell r="I186">
            <v>0</v>
          </cell>
          <cell r="J186">
            <v>0</v>
          </cell>
          <cell r="K186">
            <v>1</v>
          </cell>
          <cell r="L186">
            <v>0</v>
          </cell>
          <cell r="M186">
            <v>1</v>
          </cell>
          <cell r="N186">
            <v>2.6665899999999998</v>
          </cell>
          <cell r="O186">
            <v>1</v>
          </cell>
        </row>
        <row r="187">
          <cell r="D187">
            <v>37570</v>
          </cell>
          <cell r="F187" t="str">
            <v xml:space="preserve"> </v>
          </cell>
          <cell r="G187" t="str">
            <v xml:space="preserve"> </v>
          </cell>
          <cell r="N187">
            <v>2.6665899999999998</v>
          </cell>
        </row>
        <row r="188">
          <cell r="D188">
            <v>37590</v>
          </cell>
          <cell r="E188">
            <v>0</v>
          </cell>
          <cell r="F188">
            <v>1</v>
          </cell>
          <cell r="G188">
            <v>1</v>
          </cell>
          <cell r="H188">
            <v>3.0223</v>
          </cell>
          <cell r="I188">
            <v>0</v>
          </cell>
          <cell r="J188">
            <v>0</v>
          </cell>
          <cell r="K188">
            <v>1</v>
          </cell>
          <cell r="L188">
            <v>0</v>
          </cell>
          <cell r="M188">
            <v>1</v>
          </cell>
          <cell r="N188">
            <v>2.6665899999999998</v>
          </cell>
          <cell r="O188">
            <v>1</v>
          </cell>
        </row>
        <row r="189">
          <cell r="D189">
            <v>37600</v>
          </cell>
          <cell r="F189" t="str">
            <v xml:space="preserve"> </v>
          </cell>
          <cell r="G189" t="str">
            <v xml:space="preserve"> </v>
          </cell>
          <cell r="N189">
            <v>2.6665899999999998</v>
          </cell>
        </row>
        <row r="190">
          <cell r="D190">
            <v>37621</v>
          </cell>
          <cell r="E190">
            <v>0</v>
          </cell>
          <cell r="F190">
            <v>1</v>
          </cell>
          <cell r="G190">
            <v>1</v>
          </cell>
          <cell r="H190">
            <v>3.0223</v>
          </cell>
          <cell r="I190">
            <v>0</v>
          </cell>
          <cell r="J190">
            <v>0</v>
          </cell>
          <cell r="K190">
            <v>1</v>
          </cell>
          <cell r="L190">
            <v>0</v>
          </cell>
          <cell r="M190">
            <v>1</v>
          </cell>
          <cell r="N190">
            <v>2.6665899999999998</v>
          </cell>
          <cell r="O190">
            <v>1</v>
          </cell>
        </row>
        <row r="191">
          <cell r="D191">
            <v>37631</v>
          </cell>
          <cell r="F191" t="str">
            <v xml:space="preserve"> </v>
          </cell>
          <cell r="G191" t="str">
            <v xml:space="preserve"> </v>
          </cell>
          <cell r="N191">
            <v>2.6665899999999998</v>
          </cell>
        </row>
        <row r="192">
          <cell r="D192">
            <v>37652</v>
          </cell>
          <cell r="E192">
            <v>0</v>
          </cell>
          <cell r="F192">
            <v>1</v>
          </cell>
          <cell r="G192">
            <v>1</v>
          </cell>
          <cell r="H192">
            <v>3.0223</v>
          </cell>
          <cell r="I192">
            <v>0</v>
          </cell>
          <cell r="J192">
            <v>0</v>
          </cell>
          <cell r="K192">
            <v>1</v>
          </cell>
          <cell r="L192">
            <v>0</v>
          </cell>
          <cell r="M192">
            <v>1</v>
          </cell>
          <cell r="N192">
            <v>2.6665899999999998</v>
          </cell>
          <cell r="O192">
            <v>1</v>
          </cell>
        </row>
        <row r="193">
          <cell r="D193">
            <v>37662</v>
          </cell>
          <cell r="F193" t="str">
            <v xml:space="preserve"> </v>
          </cell>
          <cell r="G193" t="str">
            <v xml:space="preserve"> </v>
          </cell>
          <cell r="N193">
            <v>2.6665899999999998</v>
          </cell>
        </row>
        <row r="194">
          <cell r="D194">
            <v>37680</v>
          </cell>
          <cell r="E194">
            <v>0</v>
          </cell>
          <cell r="F194">
            <v>1</v>
          </cell>
          <cell r="G194">
            <v>1</v>
          </cell>
          <cell r="H194">
            <v>3.0223</v>
          </cell>
          <cell r="I194">
            <v>0</v>
          </cell>
          <cell r="J194">
            <v>0</v>
          </cell>
          <cell r="K194">
            <v>1</v>
          </cell>
          <cell r="L194">
            <v>0</v>
          </cell>
          <cell r="M194">
            <v>1</v>
          </cell>
          <cell r="N194">
            <v>2.6665899999999998</v>
          </cell>
          <cell r="O194">
            <v>1</v>
          </cell>
        </row>
        <row r="195">
          <cell r="D195">
            <v>37690</v>
          </cell>
          <cell r="F195" t="str">
            <v xml:space="preserve"> </v>
          </cell>
          <cell r="G195" t="str">
            <v xml:space="preserve"> </v>
          </cell>
          <cell r="N195">
            <v>2.6665899999999998</v>
          </cell>
        </row>
        <row r="196">
          <cell r="D196">
            <v>37711</v>
          </cell>
          <cell r="E196">
            <v>0</v>
          </cell>
          <cell r="F196">
            <v>1</v>
          </cell>
          <cell r="G196">
            <v>1</v>
          </cell>
          <cell r="H196">
            <v>3.0223</v>
          </cell>
          <cell r="I196">
            <v>0</v>
          </cell>
          <cell r="J196">
            <v>0</v>
          </cell>
          <cell r="K196">
            <v>1</v>
          </cell>
          <cell r="L196">
            <v>0</v>
          </cell>
          <cell r="M196">
            <v>1</v>
          </cell>
          <cell r="N196">
            <v>2.6665899999999998</v>
          </cell>
          <cell r="O196">
            <v>1</v>
          </cell>
        </row>
        <row r="197">
          <cell r="D197">
            <v>37721</v>
          </cell>
          <cell r="F197" t="str">
            <v xml:space="preserve"> </v>
          </cell>
          <cell r="G197" t="str">
            <v xml:space="preserve"> </v>
          </cell>
          <cell r="N197">
            <v>2.6665899999999998</v>
          </cell>
        </row>
        <row r="198">
          <cell r="D198">
            <v>37741</v>
          </cell>
          <cell r="E198">
            <v>0</v>
          </cell>
          <cell r="F198">
            <v>1</v>
          </cell>
          <cell r="G198">
            <v>1</v>
          </cell>
          <cell r="H198">
            <v>3.0223</v>
          </cell>
          <cell r="I198">
            <v>0</v>
          </cell>
          <cell r="J198">
            <v>0</v>
          </cell>
          <cell r="K198">
            <v>1</v>
          </cell>
          <cell r="L198">
            <v>0</v>
          </cell>
          <cell r="M198">
            <v>1</v>
          </cell>
          <cell r="N198">
            <v>2.6665899999999998</v>
          </cell>
          <cell r="O198">
            <v>1</v>
          </cell>
        </row>
        <row r="199">
          <cell r="D199">
            <v>37751</v>
          </cell>
          <cell r="F199" t="str">
            <v xml:space="preserve"> </v>
          </cell>
          <cell r="G199" t="str">
            <v xml:space="preserve"> </v>
          </cell>
          <cell r="N199">
            <v>2.6665899999999998</v>
          </cell>
        </row>
        <row r="200">
          <cell r="D200">
            <v>37772</v>
          </cell>
          <cell r="E200">
            <v>0</v>
          </cell>
          <cell r="F200">
            <v>1</v>
          </cell>
          <cell r="G200">
            <v>1</v>
          </cell>
          <cell r="H200">
            <v>3.0223</v>
          </cell>
          <cell r="I200">
            <v>0</v>
          </cell>
          <cell r="J200">
            <v>0</v>
          </cell>
          <cell r="K200">
            <v>1</v>
          </cell>
          <cell r="L200">
            <v>0</v>
          </cell>
          <cell r="M200">
            <v>1</v>
          </cell>
          <cell r="N200">
            <v>2.6665899999999998</v>
          </cell>
          <cell r="O200">
            <v>1</v>
          </cell>
        </row>
        <row r="201">
          <cell r="D201">
            <v>37782</v>
          </cell>
          <cell r="F201" t="str">
            <v xml:space="preserve"> </v>
          </cell>
          <cell r="G201" t="str">
            <v xml:space="preserve"> </v>
          </cell>
          <cell r="N201">
            <v>2.6665899999999998</v>
          </cell>
        </row>
        <row r="202">
          <cell r="D202">
            <v>37802</v>
          </cell>
          <cell r="E202">
            <v>0</v>
          </cell>
          <cell r="F202">
            <v>1</v>
          </cell>
          <cell r="G202">
            <v>1</v>
          </cell>
          <cell r="H202">
            <v>3.0223</v>
          </cell>
          <cell r="I202">
            <v>0</v>
          </cell>
          <cell r="J202">
            <v>0</v>
          </cell>
          <cell r="K202">
            <v>1</v>
          </cell>
          <cell r="L202">
            <v>0</v>
          </cell>
          <cell r="M202">
            <v>1</v>
          </cell>
          <cell r="N202">
            <v>2.6665899999999998</v>
          </cell>
          <cell r="O202">
            <v>1</v>
          </cell>
        </row>
        <row r="203">
          <cell r="D203">
            <v>37812</v>
          </cell>
          <cell r="F203" t="str">
            <v xml:space="preserve"> </v>
          </cell>
          <cell r="G203" t="str">
            <v xml:space="preserve"> </v>
          </cell>
          <cell r="N203">
            <v>2.6665899999999998</v>
          </cell>
        </row>
        <row r="204">
          <cell r="D204">
            <v>37833</v>
          </cell>
          <cell r="E204">
            <v>0</v>
          </cell>
          <cell r="F204">
            <v>1</v>
          </cell>
          <cell r="G204">
            <v>1</v>
          </cell>
          <cell r="H204">
            <v>3.0223</v>
          </cell>
          <cell r="I204">
            <v>0</v>
          </cell>
          <cell r="J204">
            <v>0</v>
          </cell>
          <cell r="K204">
            <v>1</v>
          </cell>
          <cell r="L204">
            <v>0</v>
          </cell>
          <cell r="M204">
            <v>1</v>
          </cell>
          <cell r="N204">
            <v>2.6665899999999998</v>
          </cell>
          <cell r="O204">
            <v>1</v>
          </cell>
        </row>
        <row r="205">
          <cell r="D205">
            <v>37843</v>
          </cell>
          <cell r="F205" t="str">
            <v xml:space="preserve"> </v>
          </cell>
          <cell r="G205" t="str">
            <v xml:space="preserve"> </v>
          </cell>
          <cell r="N205">
            <v>2.6665899999999998</v>
          </cell>
        </row>
        <row r="206">
          <cell r="D206">
            <v>37864</v>
          </cell>
          <cell r="E206">
            <v>0</v>
          </cell>
          <cell r="F206">
            <v>1</v>
          </cell>
          <cell r="G206">
            <v>1</v>
          </cell>
          <cell r="H206">
            <v>3.0223</v>
          </cell>
          <cell r="I206">
            <v>0</v>
          </cell>
          <cell r="J206">
            <v>0</v>
          </cell>
          <cell r="K206">
            <v>1</v>
          </cell>
          <cell r="L206">
            <v>0</v>
          </cell>
          <cell r="M206">
            <v>1</v>
          </cell>
          <cell r="N206">
            <v>2.6665899999999998</v>
          </cell>
          <cell r="O206">
            <v>1</v>
          </cell>
        </row>
        <row r="207">
          <cell r="D207">
            <v>37874</v>
          </cell>
          <cell r="F207" t="str">
            <v xml:space="preserve"> </v>
          </cell>
          <cell r="G207" t="str">
            <v xml:space="preserve"> </v>
          </cell>
          <cell r="N207">
            <v>2.6665899999999998</v>
          </cell>
        </row>
        <row r="208">
          <cell r="D208">
            <v>37894</v>
          </cell>
          <cell r="E208">
            <v>0</v>
          </cell>
          <cell r="F208">
            <v>1</v>
          </cell>
          <cell r="G208">
            <v>1</v>
          </cell>
          <cell r="H208">
            <v>3.0223</v>
          </cell>
          <cell r="I208">
            <v>0</v>
          </cell>
          <cell r="J208">
            <v>0</v>
          </cell>
          <cell r="K208">
            <v>1</v>
          </cell>
          <cell r="L208">
            <v>0</v>
          </cell>
          <cell r="M208">
            <v>1</v>
          </cell>
          <cell r="N208">
            <v>2.6665899999999998</v>
          </cell>
          <cell r="O208">
            <v>1</v>
          </cell>
        </row>
        <row r="209">
          <cell r="D209">
            <v>37904</v>
          </cell>
          <cell r="F209" t="str">
            <v xml:space="preserve"> </v>
          </cell>
          <cell r="G209" t="str">
            <v xml:space="preserve"> </v>
          </cell>
          <cell r="N209">
            <v>2.6665899999999998</v>
          </cell>
        </row>
        <row r="210">
          <cell r="D210">
            <v>37925</v>
          </cell>
          <cell r="E210">
            <v>0</v>
          </cell>
          <cell r="F210">
            <v>1</v>
          </cell>
          <cell r="G210">
            <v>1</v>
          </cell>
          <cell r="H210">
            <v>3.0223</v>
          </cell>
          <cell r="I210">
            <v>0</v>
          </cell>
          <cell r="J210">
            <v>0</v>
          </cell>
          <cell r="K210">
            <v>1</v>
          </cell>
          <cell r="L210">
            <v>0</v>
          </cell>
          <cell r="M210">
            <v>1</v>
          </cell>
          <cell r="N210">
            <v>2.6665899999999998</v>
          </cell>
          <cell r="O210">
            <v>1</v>
          </cell>
        </row>
        <row r="211">
          <cell r="D211">
            <v>37935</v>
          </cell>
          <cell r="F211" t="str">
            <v xml:space="preserve"> </v>
          </cell>
          <cell r="G211" t="str">
            <v xml:space="preserve"> </v>
          </cell>
          <cell r="N211">
            <v>2.6665899999999998</v>
          </cell>
        </row>
        <row r="212">
          <cell r="D212">
            <v>37955</v>
          </cell>
          <cell r="E212">
            <v>0</v>
          </cell>
          <cell r="F212">
            <v>1</v>
          </cell>
          <cell r="G212">
            <v>1</v>
          </cell>
          <cell r="H212">
            <v>3.0223</v>
          </cell>
          <cell r="I212">
            <v>0</v>
          </cell>
          <cell r="J212">
            <v>0</v>
          </cell>
          <cell r="K212">
            <v>1</v>
          </cell>
          <cell r="L212">
            <v>0</v>
          </cell>
          <cell r="M212">
            <v>1</v>
          </cell>
          <cell r="N212">
            <v>2.6665899999999998</v>
          </cell>
          <cell r="O212">
            <v>1</v>
          </cell>
        </row>
        <row r="213">
          <cell r="D213">
            <v>37965</v>
          </cell>
          <cell r="F213" t="str">
            <v xml:space="preserve"> </v>
          </cell>
          <cell r="G213" t="str">
            <v xml:space="preserve"> </v>
          </cell>
          <cell r="N213">
            <v>2.6665899999999998</v>
          </cell>
        </row>
        <row r="214">
          <cell r="D214">
            <v>37986</v>
          </cell>
          <cell r="E214">
            <v>0</v>
          </cell>
          <cell r="F214">
            <v>1</v>
          </cell>
          <cell r="G214">
            <v>1</v>
          </cell>
          <cell r="H214">
            <v>3.0223</v>
          </cell>
          <cell r="I214">
            <v>0</v>
          </cell>
          <cell r="J214">
            <v>0</v>
          </cell>
          <cell r="K214">
            <v>1</v>
          </cell>
          <cell r="L214">
            <v>0</v>
          </cell>
          <cell r="M214">
            <v>1</v>
          </cell>
          <cell r="N214">
            <v>2.6665899999999998</v>
          </cell>
          <cell r="O214">
            <v>1</v>
          </cell>
        </row>
        <row r="215">
          <cell r="D215">
            <v>37996</v>
          </cell>
          <cell r="F215" t="str">
            <v xml:space="preserve"> </v>
          </cell>
          <cell r="G215" t="str">
            <v xml:space="preserve"> </v>
          </cell>
          <cell r="N215">
            <v>2.6665899999999998</v>
          </cell>
        </row>
        <row r="216">
          <cell r="D216">
            <v>38017</v>
          </cell>
          <cell r="E216">
            <v>0</v>
          </cell>
          <cell r="F216">
            <v>1</v>
          </cell>
          <cell r="G216">
            <v>1</v>
          </cell>
          <cell r="H216">
            <v>3.0223</v>
          </cell>
          <cell r="I216">
            <v>0</v>
          </cell>
          <cell r="J216">
            <v>0</v>
          </cell>
          <cell r="K216">
            <v>1</v>
          </cell>
          <cell r="L216">
            <v>0</v>
          </cell>
          <cell r="M216">
            <v>1</v>
          </cell>
          <cell r="N216">
            <v>2.6665899999999998</v>
          </cell>
          <cell r="O216">
            <v>1</v>
          </cell>
        </row>
        <row r="217">
          <cell r="D217">
            <v>38027</v>
          </cell>
          <cell r="F217" t="str">
            <v xml:space="preserve"> </v>
          </cell>
          <cell r="G217" t="str">
            <v xml:space="preserve"> </v>
          </cell>
          <cell r="N217">
            <v>2.6665899999999998</v>
          </cell>
        </row>
        <row r="218">
          <cell r="D218">
            <v>38046</v>
          </cell>
          <cell r="E218">
            <v>0</v>
          </cell>
          <cell r="F218">
            <v>1</v>
          </cell>
          <cell r="G218">
            <v>1</v>
          </cell>
          <cell r="H218">
            <v>3.0223</v>
          </cell>
          <cell r="I218">
            <v>0</v>
          </cell>
          <cell r="J218">
            <v>0</v>
          </cell>
          <cell r="K218">
            <v>1</v>
          </cell>
          <cell r="L218">
            <v>0</v>
          </cell>
          <cell r="M218">
            <v>1</v>
          </cell>
          <cell r="N218">
            <v>2.6665899999999998</v>
          </cell>
          <cell r="O218">
            <v>1</v>
          </cell>
        </row>
        <row r="219">
          <cell r="D219">
            <v>38056</v>
          </cell>
          <cell r="F219" t="str">
            <v xml:space="preserve"> </v>
          </cell>
          <cell r="G219" t="str">
            <v xml:space="preserve"> </v>
          </cell>
          <cell r="N219">
            <v>2.6665899999999998</v>
          </cell>
        </row>
        <row r="220">
          <cell r="D220">
            <v>38077</v>
          </cell>
          <cell r="E220">
            <v>0</v>
          </cell>
          <cell r="F220">
            <v>1</v>
          </cell>
          <cell r="G220">
            <v>1</v>
          </cell>
          <cell r="H220">
            <v>3.0223</v>
          </cell>
          <cell r="I220">
            <v>0</v>
          </cell>
          <cell r="J220">
            <v>0</v>
          </cell>
          <cell r="K220">
            <v>1</v>
          </cell>
          <cell r="L220">
            <v>0</v>
          </cell>
          <cell r="M220">
            <v>1</v>
          </cell>
          <cell r="N220">
            <v>2.6665899999999998</v>
          </cell>
          <cell r="O220">
            <v>1</v>
          </cell>
        </row>
        <row r="221">
          <cell r="D221">
            <v>38087</v>
          </cell>
          <cell r="F221" t="str">
            <v xml:space="preserve"> </v>
          </cell>
          <cell r="G221" t="str">
            <v xml:space="preserve"> </v>
          </cell>
          <cell r="N221">
            <v>2.6665899999999998</v>
          </cell>
        </row>
        <row r="222">
          <cell r="D222">
            <v>38107</v>
          </cell>
          <cell r="E222">
            <v>0</v>
          </cell>
          <cell r="F222">
            <v>1</v>
          </cell>
          <cell r="G222">
            <v>1</v>
          </cell>
          <cell r="H222">
            <v>3.0223</v>
          </cell>
          <cell r="I222">
            <v>0</v>
          </cell>
          <cell r="J222">
            <v>0</v>
          </cell>
          <cell r="K222">
            <v>1</v>
          </cell>
          <cell r="L222">
            <v>0</v>
          </cell>
          <cell r="M222">
            <v>1</v>
          </cell>
          <cell r="N222">
            <v>2.6665899999999998</v>
          </cell>
          <cell r="O222">
            <v>1</v>
          </cell>
        </row>
        <row r="223">
          <cell r="D223">
            <v>38117</v>
          </cell>
          <cell r="F223" t="str">
            <v xml:space="preserve"> </v>
          </cell>
          <cell r="G223" t="str">
            <v xml:space="preserve"> </v>
          </cell>
          <cell r="N223">
            <v>2.6665899999999998</v>
          </cell>
        </row>
        <row r="224">
          <cell r="D224">
            <v>38138</v>
          </cell>
          <cell r="E224">
            <v>0</v>
          </cell>
          <cell r="F224">
            <v>1</v>
          </cell>
          <cell r="G224">
            <v>1</v>
          </cell>
          <cell r="H224">
            <v>3.0223</v>
          </cell>
          <cell r="I224">
            <v>0</v>
          </cell>
          <cell r="J224">
            <v>0</v>
          </cell>
          <cell r="K224">
            <v>1</v>
          </cell>
          <cell r="L224">
            <v>0</v>
          </cell>
          <cell r="M224">
            <v>1</v>
          </cell>
          <cell r="N224">
            <v>2.6665899999999998</v>
          </cell>
          <cell r="O224">
            <v>1</v>
          </cell>
        </row>
        <row r="225">
          <cell r="D225">
            <v>38148</v>
          </cell>
          <cell r="F225" t="str">
            <v xml:space="preserve"> </v>
          </cell>
          <cell r="G225" t="str">
            <v xml:space="preserve"> </v>
          </cell>
          <cell r="N225">
            <v>2.6665899999999998</v>
          </cell>
        </row>
        <row r="226">
          <cell r="D226">
            <v>38168</v>
          </cell>
          <cell r="E226">
            <v>0</v>
          </cell>
          <cell r="F226">
            <v>1</v>
          </cell>
          <cell r="G226">
            <v>1</v>
          </cell>
          <cell r="H226">
            <v>3.0223</v>
          </cell>
          <cell r="I226">
            <v>0</v>
          </cell>
          <cell r="J226">
            <v>0</v>
          </cell>
          <cell r="K226">
            <v>1</v>
          </cell>
          <cell r="L226">
            <v>0</v>
          </cell>
          <cell r="M226">
            <v>1</v>
          </cell>
          <cell r="N226">
            <v>2.6665899999999998</v>
          </cell>
          <cell r="O226">
            <v>1</v>
          </cell>
        </row>
        <row r="227">
          <cell r="D227">
            <v>38178</v>
          </cell>
          <cell r="F227" t="str">
            <v xml:space="preserve"> </v>
          </cell>
          <cell r="G227" t="str">
            <v xml:space="preserve"> </v>
          </cell>
          <cell r="N227">
            <v>2.6665899999999998</v>
          </cell>
        </row>
        <row r="228">
          <cell r="D228">
            <v>38199</v>
          </cell>
          <cell r="E228">
            <v>0</v>
          </cell>
          <cell r="F228">
            <v>1</v>
          </cell>
          <cell r="G228">
            <v>1</v>
          </cell>
          <cell r="H228">
            <v>3.0223</v>
          </cell>
          <cell r="I228">
            <v>0</v>
          </cell>
          <cell r="J228">
            <v>0</v>
          </cell>
          <cell r="K228">
            <v>1</v>
          </cell>
          <cell r="L228">
            <v>0</v>
          </cell>
          <cell r="M228">
            <v>1</v>
          </cell>
          <cell r="N228">
            <v>2.6665899999999998</v>
          </cell>
          <cell r="O228">
            <v>1</v>
          </cell>
        </row>
        <row r="229">
          <cell r="D229">
            <v>38209</v>
          </cell>
          <cell r="F229" t="str">
            <v xml:space="preserve"> </v>
          </cell>
          <cell r="G229" t="str">
            <v xml:space="preserve"> </v>
          </cell>
          <cell r="N229">
            <v>2.6665899999999998</v>
          </cell>
        </row>
        <row r="230">
          <cell r="D230">
            <v>38230</v>
          </cell>
          <cell r="E230">
            <v>0</v>
          </cell>
          <cell r="F230">
            <v>1</v>
          </cell>
          <cell r="G230">
            <v>1</v>
          </cell>
          <cell r="H230">
            <v>3.0223</v>
          </cell>
          <cell r="I230">
            <v>0</v>
          </cell>
          <cell r="J230">
            <v>0</v>
          </cell>
          <cell r="K230">
            <v>1</v>
          </cell>
          <cell r="L230">
            <v>0</v>
          </cell>
          <cell r="M230">
            <v>1</v>
          </cell>
          <cell r="N230">
            <v>2.6665899999999998</v>
          </cell>
          <cell r="O230">
            <v>1</v>
          </cell>
        </row>
        <row r="231">
          <cell r="D231">
            <v>38240</v>
          </cell>
          <cell r="F231" t="str">
            <v xml:space="preserve"> </v>
          </cell>
          <cell r="G231" t="str">
            <v xml:space="preserve"> </v>
          </cell>
          <cell r="N231">
            <v>2.6665899999999998</v>
          </cell>
        </row>
        <row r="232">
          <cell r="D232">
            <v>38260</v>
          </cell>
          <cell r="E232">
            <v>0</v>
          </cell>
          <cell r="F232">
            <v>1</v>
          </cell>
          <cell r="G232">
            <v>1</v>
          </cell>
          <cell r="H232">
            <v>3.0223</v>
          </cell>
          <cell r="I232">
            <v>0</v>
          </cell>
          <cell r="J232">
            <v>0</v>
          </cell>
          <cell r="K232">
            <v>1</v>
          </cell>
          <cell r="L232">
            <v>0</v>
          </cell>
          <cell r="M232">
            <v>1</v>
          </cell>
          <cell r="N232">
            <v>2.6665899999999998</v>
          </cell>
          <cell r="O232">
            <v>1</v>
          </cell>
        </row>
        <row r="233">
          <cell r="D233">
            <v>38270</v>
          </cell>
          <cell r="F233" t="str">
            <v xml:space="preserve"> </v>
          </cell>
          <cell r="G233" t="str">
            <v xml:space="preserve"> </v>
          </cell>
          <cell r="N233">
            <v>2.6665899999999998</v>
          </cell>
        </row>
        <row r="234">
          <cell r="D234">
            <v>38291</v>
          </cell>
          <cell r="E234">
            <v>0</v>
          </cell>
          <cell r="F234">
            <v>1</v>
          </cell>
          <cell r="G234">
            <v>1</v>
          </cell>
          <cell r="H234">
            <v>3.0223</v>
          </cell>
          <cell r="I234">
            <v>0</v>
          </cell>
          <cell r="J234">
            <v>0</v>
          </cell>
          <cell r="K234">
            <v>1</v>
          </cell>
          <cell r="L234">
            <v>0</v>
          </cell>
          <cell r="M234">
            <v>1</v>
          </cell>
          <cell r="N234">
            <v>2.6665899999999998</v>
          </cell>
          <cell r="O234">
            <v>1</v>
          </cell>
        </row>
        <row r="235">
          <cell r="D235">
            <v>38301</v>
          </cell>
          <cell r="F235" t="str">
            <v xml:space="preserve"> </v>
          </cell>
          <cell r="G235" t="str">
            <v xml:space="preserve"> </v>
          </cell>
          <cell r="N235">
            <v>2.6665899999999998</v>
          </cell>
        </row>
        <row r="236">
          <cell r="D236">
            <v>38321</v>
          </cell>
          <cell r="E236">
            <v>0</v>
          </cell>
          <cell r="F236">
            <v>1</v>
          </cell>
          <cell r="G236">
            <v>1</v>
          </cell>
          <cell r="H236">
            <v>3.0223</v>
          </cell>
          <cell r="I236">
            <v>0</v>
          </cell>
          <cell r="J236">
            <v>0</v>
          </cell>
          <cell r="K236">
            <v>1</v>
          </cell>
          <cell r="L236">
            <v>0</v>
          </cell>
          <cell r="M236">
            <v>1</v>
          </cell>
          <cell r="N236">
            <v>2.6665899999999998</v>
          </cell>
          <cell r="O236">
            <v>1</v>
          </cell>
        </row>
        <row r="237">
          <cell r="D237">
            <v>38331</v>
          </cell>
          <cell r="F237" t="str">
            <v xml:space="preserve"> </v>
          </cell>
          <cell r="G237" t="str">
            <v xml:space="preserve"> </v>
          </cell>
          <cell r="N237">
            <v>2.6665899999999998</v>
          </cell>
        </row>
        <row r="238">
          <cell r="D238">
            <v>38352</v>
          </cell>
          <cell r="E238">
            <v>0</v>
          </cell>
          <cell r="F238">
            <v>1</v>
          </cell>
          <cell r="G238">
            <v>1</v>
          </cell>
          <cell r="H238">
            <v>3.0223</v>
          </cell>
          <cell r="I238">
            <v>0</v>
          </cell>
          <cell r="J238">
            <v>0</v>
          </cell>
          <cell r="K238">
            <v>1</v>
          </cell>
          <cell r="L238">
            <v>0</v>
          </cell>
          <cell r="M238">
            <v>1</v>
          </cell>
          <cell r="N238">
            <v>2.6665899999999998</v>
          </cell>
          <cell r="O238">
            <v>1</v>
          </cell>
        </row>
        <row r="239">
          <cell r="D239">
            <v>38362</v>
          </cell>
          <cell r="F239" t="str">
            <v xml:space="preserve"> </v>
          </cell>
          <cell r="G239" t="str">
            <v xml:space="preserve"> </v>
          </cell>
          <cell r="N239">
            <v>2.6665899999999998</v>
          </cell>
        </row>
        <row r="240">
          <cell r="D240">
            <v>38383</v>
          </cell>
          <cell r="E240">
            <v>0</v>
          </cell>
          <cell r="F240">
            <v>1</v>
          </cell>
          <cell r="G240">
            <v>1</v>
          </cell>
          <cell r="H240">
            <v>3.0223</v>
          </cell>
          <cell r="I240">
            <v>0</v>
          </cell>
          <cell r="J240">
            <v>0</v>
          </cell>
          <cell r="K240">
            <v>1</v>
          </cell>
          <cell r="L240">
            <v>0</v>
          </cell>
          <cell r="M240">
            <v>1</v>
          </cell>
          <cell r="N240">
            <v>2.6665899999999998</v>
          </cell>
          <cell r="O240">
            <v>1</v>
          </cell>
        </row>
        <row r="241">
          <cell r="D241">
            <v>38393</v>
          </cell>
          <cell r="F241" t="str">
            <v xml:space="preserve"> </v>
          </cell>
          <cell r="G241" t="str">
            <v xml:space="preserve"> </v>
          </cell>
          <cell r="N241">
            <v>2.6665899999999998</v>
          </cell>
        </row>
        <row r="242">
          <cell r="D242">
            <v>38411</v>
          </cell>
          <cell r="E242">
            <v>0</v>
          </cell>
          <cell r="F242">
            <v>1</v>
          </cell>
          <cell r="G242">
            <v>1</v>
          </cell>
          <cell r="H242">
            <v>3.0223</v>
          </cell>
          <cell r="I242">
            <v>0</v>
          </cell>
          <cell r="J242">
            <v>0</v>
          </cell>
          <cell r="K242">
            <v>1</v>
          </cell>
          <cell r="L242">
            <v>0</v>
          </cell>
          <cell r="M242">
            <v>1</v>
          </cell>
          <cell r="N242">
            <v>2.6665899999999998</v>
          </cell>
          <cell r="O242">
            <v>1</v>
          </cell>
        </row>
        <row r="243">
          <cell r="D243">
            <v>38421</v>
          </cell>
          <cell r="F243" t="str">
            <v xml:space="preserve"> </v>
          </cell>
          <cell r="G243" t="str">
            <v xml:space="preserve"> </v>
          </cell>
          <cell r="N243">
            <v>2.6665899999999998</v>
          </cell>
        </row>
        <row r="244">
          <cell r="D244">
            <v>38442</v>
          </cell>
          <cell r="E244">
            <v>0</v>
          </cell>
          <cell r="F244">
            <v>1</v>
          </cell>
          <cell r="G244">
            <v>1</v>
          </cell>
          <cell r="H244">
            <v>3.0223</v>
          </cell>
          <cell r="I244">
            <v>0</v>
          </cell>
          <cell r="J244">
            <v>0</v>
          </cell>
          <cell r="K244">
            <v>1</v>
          </cell>
          <cell r="L244">
            <v>0</v>
          </cell>
          <cell r="M244">
            <v>1</v>
          </cell>
          <cell r="N244">
            <v>2.6665899999999998</v>
          </cell>
          <cell r="O244">
            <v>1</v>
          </cell>
        </row>
        <row r="245">
          <cell r="D245">
            <v>38452</v>
          </cell>
          <cell r="F245" t="str">
            <v xml:space="preserve"> </v>
          </cell>
          <cell r="G245" t="str">
            <v xml:space="preserve"> </v>
          </cell>
          <cell r="N245">
            <v>2.6665899999999998</v>
          </cell>
        </row>
        <row r="246">
          <cell r="D246">
            <v>38472</v>
          </cell>
          <cell r="E246">
            <v>0</v>
          </cell>
          <cell r="F246">
            <v>1</v>
          </cell>
          <cell r="G246">
            <v>1</v>
          </cell>
          <cell r="H246">
            <v>3.0223</v>
          </cell>
          <cell r="I246">
            <v>0</v>
          </cell>
          <cell r="J246">
            <v>0</v>
          </cell>
          <cell r="K246">
            <v>1</v>
          </cell>
          <cell r="L246">
            <v>0</v>
          </cell>
          <cell r="M246">
            <v>1</v>
          </cell>
          <cell r="N246">
            <v>2.6665899999999998</v>
          </cell>
          <cell r="O246">
            <v>1</v>
          </cell>
        </row>
        <row r="247">
          <cell r="D247">
            <v>38482</v>
          </cell>
          <cell r="F247" t="str">
            <v xml:space="preserve"> </v>
          </cell>
          <cell r="G247" t="str">
            <v xml:space="preserve"> </v>
          </cell>
          <cell r="N247">
            <v>2.6665899999999998</v>
          </cell>
        </row>
        <row r="248">
          <cell r="D248">
            <v>38503</v>
          </cell>
          <cell r="E248">
            <v>0</v>
          </cell>
          <cell r="F248">
            <v>1</v>
          </cell>
          <cell r="G248">
            <v>1</v>
          </cell>
          <cell r="H248">
            <v>3.0223</v>
          </cell>
          <cell r="I248">
            <v>0</v>
          </cell>
          <cell r="J248">
            <v>0</v>
          </cell>
          <cell r="K248">
            <v>1</v>
          </cell>
          <cell r="L248">
            <v>0</v>
          </cell>
          <cell r="M248">
            <v>1</v>
          </cell>
          <cell r="N248">
            <v>2.6665899999999998</v>
          </cell>
          <cell r="O248">
            <v>1</v>
          </cell>
        </row>
        <row r="249">
          <cell r="D249">
            <v>38513</v>
          </cell>
          <cell r="F249" t="str">
            <v xml:space="preserve"> </v>
          </cell>
          <cell r="G249" t="str">
            <v xml:space="preserve"> </v>
          </cell>
          <cell r="N249">
            <v>2.6665899999999998</v>
          </cell>
        </row>
        <row r="250">
          <cell r="D250">
            <v>38533</v>
          </cell>
          <cell r="E250">
            <v>0</v>
          </cell>
          <cell r="F250">
            <v>1</v>
          </cell>
          <cell r="G250">
            <v>1</v>
          </cell>
          <cell r="H250">
            <v>3.0223</v>
          </cell>
          <cell r="I250">
            <v>0</v>
          </cell>
          <cell r="J250">
            <v>0</v>
          </cell>
          <cell r="K250">
            <v>1</v>
          </cell>
          <cell r="L250">
            <v>0</v>
          </cell>
          <cell r="M250">
            <v>1</v>
          </cell>
          <cell r="N250">
            <v>2.6665899999999998</v>
          </cell>
          <cell r="O250">
            <v>1</v>
          </cell>
        </row>
        <row r="251">
          <cell r="D251">
            <v>38543</v>
          </cell>
          <cell r="F251" t="str">
            <v xml:space="preserve"> </v>
          </cell>
          <cell r="G251" t="str">
            <v xml:space="preserve"> </v>
          </cell>
          <cell r="N251">
            <v>2.6665899999999998</v>
          </cell>
        </row>
        <row r="252">
          <cell r="D252">
            <v>38564</v>
          </cell>
          <cell r="E252">
            <v>0</v>
          </cell>
          <cell r="F252">
            <v>1</v>
          </cell>
          <cell r="G252">
            <v>1</v>
          </cell>
          <cell r="H252">
            <v>3.0223</v>
          </cell>
          <cell r="I252">
            <v>0</v>
          </cell>
          <cell r="J252">
            <v>0</v>
          </cell>
          <cell r="K252">
            <v>1</v>
          </cell>
          <cell r="L252">
            <v>0</v>
          </cell>
          <cell r="M252">
            <v>1</v>
          </cell>
          <cell r="N252">
            <v>2.6665899999999998</v>
          </cell>
          <cell r="O252">
            <v>1</v>
          </cell>
        </row>
        <row r="253">
          <cell r="D253">
            <v>38574</v>
          </cell>
          <cell r="F253" t="str">
            <v xml:space="preserve"> </v>
          </cell>
          <cell r="G253" t="str">
            <v xml:space="preserve"> </v>
          </cell>
          <cell r="N253">
            <v>2.6665899999999998</v>
          </cell>
        </row>
        <row r="254">
          <cell r="D254">
            <v>38595</v>
          </cell>
          <cell r="E254">
            <v>0</v>
          </cell>
          <cell r="F254">
            <v>1</v>
          </cell>
          <cell r="G254">
            <v>1</v>
          </cell>
          <cell r="H254">
            <v>3.0223</v>
          </cell>
          <cell r="I254">
            <v>0</v>
          </cell>
          <cell r="J254">
            <v>0</v>
          </cell>
          <cell r="K254">
            <v>1</v>
          </cell>
          <cell r="L254">
            <v>0</v>
          </cell>
          <cell r="M254">
            <v>1</v>
          </cell>
          <cell r="N254">
            <v>2.6665899999999998</v>
          </cell>
          <cell r="O254">
            <v>1</v>
          </cell>
        </row>
        <row r="255">
          <cell r="D255">
            <v>38605</v>
          </cell>
          <cell r="F255" t="str">
            <v xml:space="preserve"> </v>
          </cell>
          <cell r="G255" t="str">
            <v xml:space="preserve"> </v>
          </cell>
          <cell r="N255">
            <v>2.6665899999999998</v>
          </cell>
        </row>
        <row r="256">
          <cell r="D256">
            <v>38625</v>
          </cell>
          <cell r="E256">
            <v>0</v>
          </cell>
          <cell r="F256">
            <v>1</v>
          </cell>
          <cell r="G256">
            <v>1</v>
          </cell>
          <cell r="H256">
            <v>3.0223</v>
          </cell>
          <cell r="I256">
            <v>0</v>
          </cell>
          <cell r="J256">
            <v>0</v>
          </cell>
          <cell r="K256">
            <v>1</v>
          </cell>
          <cell r="L256">
            <v>0</v>
          </cell>
          <cell r="M256">
            <v>1</v>
          </cell>
          <cell r="N256">
            <v>2.6665899999999998</v>
          </cell>
          <cell r="O256">
            <v>1</v>
          </cell>
        </row>
        <row r="257">
          <cell r="D257">
            <v>38635</v>
          </cell>
          <cell r="F257" t="str">
            <v xml:space="preserve"> </v>
          </cell>
          <cell r="G257" t="str">
            <v xml:space="preserve"> </v>
          </cell>
          <cell r="N257">
            <v>2.6665899999999998</v>
          </cell>
        </row>
        <row r="258">
          <cell r="D258">
            <v>38656</v>
          </cell>
          <cell r="E258">
            <v>0</v>
          </cell>
          <cell r="F258">
            <v>1</v>
          </cell>
          <cell r="G258">
            <v>1</v>
          </cell>
          <cell r="H258">
            <v>3.0223</v>
          </cell>
          <cell r="I258">
            <v>0</v>
          </cell>
          <cell r="J258">
            <v>0</v>
          </cell>
          <cell r="K258">
            <v>1</v>
          </cell>
          <cell r="L258">
            <v>0</v>
          </cell>
          <cell r="M258">
            <v>1</v>
          </cell>
          <cell r="N258">
            <v>2.6665899999999998</v>
          </cell>
          <cell r="O258">
            <v>1</v>
          </cell>
        </row>
        <row r="259">
          <cell r="D259">
            <v>38666</v>
          </cell>
          <cell r="F259" t="str">
            <v xml:space="preserve"> </v>
          </cell>
          <cell r="G259" t="str">
            <v xml:space="preserve"> </v>
          </cell>
          <cell r="N259">
            <v>2.6665899999999998</v>
          </cell>
        </row>
        <row r="260">
          <cell r="D260">
            <v>38686</v>
          </cell>
          <cell r="E260">
            <v>0</v>
          </cell>
          <cell r="F260">
            <v>1</v>
          </cell>
          <cell r="G260">
            <v>1</v>
          </cell>
          <cell r="H260">
            <v>3.0223</v>
          </cell>
          <cell r="I260">
            <v>0</v>
          </cell>
          <cell r="J260">
            <v>0</v>
          </cell>
          <cell r="K260">
            <v>1</v>
          </cell>
          <cell r="L260">
            <v>0</v>
          </cell>
          <cell r="M260">
            <v>1</v>
          </cell>
          <cell r="N260">
            <v>2.6665899999999998</v>
          </cell>
          <cell r="O260">
            <v>1</v>
          </cell>
        </row>
        <row r="261">
          <cell r="D261">
            <v>38696</v>
          </cell>
          <cell r="F261" t="str">
            <v xml:space="preserve"> </v>
          </cell>
          <cell r="G261" t="str">
            <v xml:space="preserve"> </v>
          </cell>
          <cell r="N261">
            <v>2.6665899999999998</v>
          </cell>
        </row>
        <row r="262">
          <cell r="D262">
            <v>38717</v>
          </cell>
          <cell r="E262">
            <v>0</v>
          </cell>
          <cell r="F262">
            <v>1</v>
          </cell>
          <cell r="G262">
            <v>1</v>
          </cell>
          <cell r="H262">
            <v>3.0223</v>
          </cell>
          <cell r="I262">
            <v>0</v>
          </cell>
          <cell r="J262">
            <v>0</v>
          </cell>
          <cell r="K262">
            <v>1</v>
          </cell>
          <cell r="L262">
            <v>0</v>
          </cell>
          <cell r="M262">
            <v>1</v>
          </cell>
          <cell r="N262">
            <v>2.6665899999999998</v>
          </cell>
          <cell r="O262">
            <v>1</v>
          </cell>
        </row>
        <row r="263">
          <cell r="D263">
            <v>38727</v>
          </cell>
          <cell r="F263" t="str">
            <v xml:space="preserve"> </v>
          </cell>
          <cell r="G263" t="str">
            <v xml:space="preserve"> </v>
          </cell>
          <cell r="N263">
            <v>2.6665899999999998</v>
          </cell>
        </row>
        <row r="264">
          <cell r="D264">
            <v>38748</v>
          </cell>
          <cell r="E264">
            <v>0</v>
          </cell>
          <cell r="F264">
            <v>1</v>
          </cell>
          <cell r="G264">
            <v>1</v>
          </cell>
          <cell r="H264">
            <v>3.0223</v>
          </cell>
          <cell r="I264">
            <v>0</v>
          </cell>
          <cell r="J264">
            <v>0</v>
          </cell>
          <cell r="K264">
            <v>1</v>
          </cell>
          <cell r="L264">
            <v>0</v>
          </cell>
          <cell r="M264">
            <v>1</v>
          </cell>
          <cell r="N264">
            <v>2.6665899999999998</v>
          </cell>
          <cell r="O264">
            <v>1</v>
          </cell>
        </row>
        <row r="265">
          <cell r="D265">
            <v>38758</v>
          </cell>
          <cell r="F265" t="str">
            <v xml:space="preserve"> </v>
          </cell>
          <cell r="G265" t="str">
            <v xml:space="preserve"> </v>
          </cell>
          <cell r="N265">
            <v>2.6665899999999998</v>
          </cell>
        </row>
        <row r="266">
          <cell r="D266">
            <v>38776</v>
          </cell>
          <cell r="E266">
            <v>0</v>
          </cell>
          <cell r="F266">
            <v>1</v>
          </cell>
          <cell r="G266">
            <v>1</v>
          </cell>
          <cell r="H266">
            <v>3.0223</v>
          </cell>
          <cell r="I266">
            <v>0</v>
          </cell>
          <cell r="J266">
            <v>0</v>
          </cell>
          <cell r="K266">
            <v>1</v>
          </cell>
          <cell r="L266">
            <v>0</v>
          </cell>
          <cell r="M266">
            <v>1</v>
          </cell>
          <cell r="N266">
            <v>2.6665899999999998</v>
          </cell>
          <cell r="O266">
            <v>1</v>
          </cell>
        </row>
        <row r="267">
          <cell r="D267">
            <v>38786</v>
          </cell>
          <cell r="F267" t="str">
            <v xml:space="preserve"> </v>
          </cell>
          <cell r="G267" t="str">
            <v xml:space="preserve"> </v>
          </cell>
          <cell r="N267">
            <v>2.6665899999999998</v>
          </cell>
        </row>
        <row r="268">
          <cell r="D268">
            <v>38807</v>
          </cell>
          <cell r="E268">
            <v>0</v>
          </cell>
          <cell r="F268">
            <v>1</v>
          </cell>
          <cell r="G268">
            <v>1</v>
          </cell>
          <cell r="H268">
            <v>3.0223</v>
          </cell>
          <cell r="I268">
            <v>0</v>
          </cell>
          <cell r="J268">
            <v>0</v>
          </cell>
          <cell r="K268">
            <v>1</v>
          </cell>
          <cell r="L268">
            <v>0</v>
          </cell>
          <cell r="M268">
            <v>1</v>
          </cell>
          <cell r="N268">
            <v>2.6665899999999998</v>
          </cell>
          <cell r="O268">
            <v>1</v>
          </cell>
        </row>
        <row r="269">
          <cell r="D269">
            <v>38817</v>
          </cell>
          <cell r="F269" t="str">
            <v xml:space="preserve"> </v>
          </cell>
          <cell r="G269" t="str">
            <v xml:space="preserve"> </v>
          </cell>
          <cell r="N269">
            <v>2.6665899999999998</v>
          </cell>
        </row>
        <row r="270">
          <cell r="D270">
            <v>38837</v>
          </cell>
          <cell r="E270">
            <v>0</v>
          </cell>
          <cell r="F270">
            <v>1</v>
          </cell>
          <cell r="G270">
            <v>1</v>
          </cell>
          <cell r="H270">
            <v>3.0223</v>
          </cell>
          <cell r="I270">
            <v>0</v>
          </cell>
          <cell r="J270">
            <v>0</v>
          </cell>
          <cell r="K270">
            <v>1</v>
          </cell>
          <cell r="L270">
            <v>0</v>
          </cell>
          <cell r="M270">
            <v>1</v>
          </cell>
          <cell r="N270">
            <v>2.6665899999999998</v>
          </cell>
          <cell r="O270">
            <v>1</v>
          </cell>
        </row>
        <row r="271">
          <cell r="D271">
            <v>38847</v>
          </cell>
          <cell r="F271" t="str">
            <v xml:space="preserve"> </v>
          </cell>
          <cell r="G271" t="str">
            <v xml:space="preserve"> </v>
          </cell>
          <cell r="N271">
            <v>2.6665899999999998</v>
          </cell>
        </row>
        <row r="272">
          <cell r="D272">
            <v>38868</v>
          </cell>
          <cell r="E272">
            <v>0</v>
          </cell>
          <cell r="F272">
            <v>1</v>
          </cell>
          <cell r="G272">
            <v>1</v>
          </cell>
          <cell r="H272">
            <v>3.0223</v>
          </cell>
          <cell r="I272">
            <v>0</v>
          </cell>
          <cell r="J272">
            <v>0</v>
          </cell>
          <cell r="K272">
            <v>1</v>
          </cell>
          <cell r="L272">
            <v>0</v>
          </cell>
          <cell r="M272">
            <v>1</v>
          </cell>
          <cell r="N272">
            <v>2.6665899999999998</v>
          </cell>
          <cell r="O272">
            <v>1</v>
          </cell>
        </row>
        <row r="273">
          <cell r="D273">
            <v>38878</v>
          </cell>
          <cell r="F273" t="str">
            <v xml:space="preserve"> </v>
          </cell>
          <cell r="G273" t="str">
            <v xml:space="preserve"> </v>
          </cell>
          <cell r="N273">
            <v>2.6665899999999998</v>
          </cell>
        </row>
        <row r="274">
          <cell r="D274">
            <v>38898</v>
          </cell>
          <cell r="E274">
            <v>0</v>
          </cell>
          <cell r="F274">
            <v>1</v>
          </cell>
          <cell r="G274">
            <v>1</v>
          </cell>
          <cell r="H274">
            <v>3.0223</v>
          </cell>
          <cell r="I274">
            <v>0</v>
          </cell>
          <cell r="J274">
            <v>0</v>
          </cell>
          <cell r="K274">
            <v>1</v>
          </cell>
          <cell r="L274">
            <v>0</v>
          </cell>
          <cell r="M274">
            <v>1</v>
          </cell>
          <cell r="N274">
            <v>2.6665899999999998</v>
          </cell>
          <cell r="O274">
            <v>1</v>
          </cell>
        </row>
        <row r="275">
          <cell r="D275">
            <v>38908</v>
          </cell>
          <cell r="F275" t="str">
            <v xml:space="preserve"> </v>
          </cell>
          <cell r="G275" t="str">
            <v xml:space="preserve"> </v>
          </cell>
          <cell r="N275">
            <v>2.6665899999999998</v>
          </cell>
        </row>
        <row r="276">
          <cell r="D276">
            <v>38929</v>
          </cell>
          <cell r="E276">
            <v>0</v>
          </cell>
          <cell r="F276">
            <v>1</v>
          </cell>
          <cell r="G276">
            <v>1</v>
          </cell>
          <cell r="H276">
            <v>3.0223</v>
          </cell>
          <cell r="I276">
            <v>0</v>
          </cell>
          <cell r="J276">
            <v>0</v>
          </cell>
          <cell r="K276">
            <v>1</v>
          </cell>
          <cell r="L276">
            <v>0</v>
          </cell>
          <cell r="M276">
            <v>1</v>
          </cell>
          <cell r="N276">
            <v>2.6665899999999998</v>
          </cell>
          <cell r="O276">
            <v>1</v>
          </cell>
        </row>
        <row r="277">
          <cell r="D277">
            <v>38939</v>
          </cell>
          <cell r="F277" t="str">
            <v xml:space="preserve"> </v>
          </cell>
          <cell r="G277" t="str">
            <v xml:space="preserve"> </v>
          </cell>
          <cell r="N277">
            <v>2.6665899999999998</v>
          </cell>
        </row>
        <row r="278">
          <cell r="D278">
            <v>38960</v>
          </cell>
          <cell r="E278">
            <v>0</v>
          </cell>
          <cell r="F278">
            <v>1</v>
          </cell>
          <cell r="G278">
            <v>1</v>
          </cell>
          <cell r="H278">
            <v>3.0223</v>
          </cell>
          <cell r="I278">
            <v>0</v>
          </cell>
          <cell r="J278">
            <v>0</v>
          </cell>
          <cell r="K278">
            <v>1</v>
          </cell>
          <cell r="L278">
            <v>0</v>
          </cell>
          <cell r="M278">
            <v>1</v>
          </cell>
          <cell r="N278">
            <v>2.6665899999999998</v>
          </cell>
          <cell r="O278">
            <v>1</v>
          </cell>
        </row>
        <row r="279">
          <cell r="D279">
            <v>38970</v>
          </cell>
          <cell r="F279" t="str">
            <v xml:space="preserve"> </v>
          </cell>
          <cell r="G279" t="str">
            <v xml:space="preserve"> </v>
          </cell>
          <cell r="N279">
            <v>2.6665899999999998</v>
          </cell>
        </row>
        <row r="280">
          <cell r="D280">
            <v>38990</v>
          </cell>
          <cell r="E280">
            <v>0</v>
          </cell>
          <cell r="F280">
            <v>1</v>
          </cell>
          <cell r="G280">
            <v>1</v>
          </cell>
          <cell r="H280">
            <v>3.0223</v>
          </cell>
          <cell r="I280">
            <v>0</v>
          </cell>
          <cell r="J280">
            <v>0</v>
          </cell>
          <cell r="K280">
            <v>1</v>
          </cell>
          <cell r="L280">
            <v>0</v>
          </cell>
          <cell r="M280">
            <v>1</v>
          </cell>
          <cell r="N280">
            <v>2.6665899999999998</v>
          </cell>
          <cell r="O280">
            <v>1</v>
          </cell>
        </row>
        <row r="281">
          <cell r="D281">
            <v>39000</v>
          </cell>
          <cell r="F281" t="str">
            <v xml:space="preserve"> </v>
          </cell>
          <cell r="G281" t="str">
            <v xml:space="preserve"> </v>
          </cell>
          <cell r="N281">
            <v>2.6665899999999998</v>
          </cell>
        </row>
        <row r="282">
          <cell r="D282">
            <v>39021</v>
          </cell>
          <cell r="E282">
            <v>0</v>
          </cell>
          <cell r="F282">
            <v>1</v>
          </cell>
          <cell r="G282">
            <v>1</v>
          </cell>
          <cell r="H282">
            <v>3.0223</v>
          </cell>
          <cell r="I282">
            <v>0</v>
          </cell>
          <cell r="J282">
            <v>0</v>
          </cell>
          <cell r="K282">
            <v>1</v>
          </cell>
          <cell r="L282">
            <v>0</v>
          </cell>
          <cell r="M282">
            <v>1</v>
          </cell>
          <cell r="N282">
            <v>2.6665899999999998</v>
          </cell>
          <cell r="O282">
            <v>1</v>
          </cell>
        </row>
        <row r="283">
          <cell r="D283">
            <v>39031</v>
          </cell>
          <cell r="F283" t="str">
            <v xml:space="preserve"> </v>
          </cell>
          <cell r="G283" t="str">
            <v xml:space="preserve"> </v>
          </cell>
          <cell r="N283">
            <v>2.6665899999999998</v>
          </cell>
        </row>
        <row r="284">
          <cell r="D284">
            <v>39051</v>
          </cell>
          <cell r="E284">
            <v>0</v>
          </cell>
          <cell r="F284">
            <v>1</v>
          </cell>
          <cell r="G284">
            <v>1</v>
          </cell>
          <cell r="H284">
            <v>3.0223</v>
          </cell>
          <cell r="I284">
            <v>0</v>
          </cell>
          <cell r="J284">
            <v>0</v>
          </cell>
          <cell r="K284">
            <v>1</v>
          </cell>
          <cell r="L284">
            <v>0</v>
          </cell>
          <cell r="M284">
            <v>1</v>
          </cell>
          <cell r="N284">
            <v>2.6665899999999998</v>
          </cell>
          <cell r="O284">
            <v>1</v>
          </cell>
        </row>
        <row r="285">
          <cell r="D285">
            <v>39061</v>
          </cell>
          <cell r="F285" t="str">
            <v xml:space="preserve"> </v>
          </cell>
          <cell r="G285" t="str">
            <v xml:space="preserve"> </v>
          </cell>
          <cell r="N285">
            <v>2.6665899999999998</v>
          </cell>
        </row>
        <row r="286">
          <cell r="D286">
            <v>39082</v>
          </cell>
          <cell r="E286">
            <v>0</v>
          </cell>
          <cell r="F286">
            <v>1</v>
          </cell>
          <cell r="G286">
            <v>1</v>
          </cell>
          <cell r="H286">
            <v>3.0223</v>
          </cell>
          <cell r="I286">
            <v>0</v>
          </cell>
          <cell r="J286">
            <v>0</v>
          </cell>
          <cell r="K286">
            <v>1</v>
          </cell>
          <cell r="L286">
            <v>0</v>
          </cell>
          <cell r="M286">
            <v>1</v>
          </cell>
          <cell r="N286">
            <v>2.6665899999999998</v>
          </cell>
          <cell r="O286">
            <v>1</v>
          </cell>
        </row>
        <row r="287">
          <cell r="D287">
            <v>39092</v>
          </cell>
          <cell r="F287" t="str">
            <v xml:space="preserve"> </v>
          </cell>
          <cell r="G287" t="str">
            <v xml:space="preserve"> </v>
          </cell>
          <cell r="N287">
            <v>2.6665899999999998</v>
          </cell>
        </row>
        <row r="288">
          <cell r="D288">
            <v>39113</v>
          </cell>
          <cell r="E288">
            <v>0</v>
          </cell>
          <cell r="F288">
            <v>1</v>
          </cell>
          <cell r="G288">
            <v>1</v>
          </cell>
          <cell r="H288">
            <v>3.0223</v>
          </cell>
          <cell r="I288">
            <v>0</v>
          </cell>
          <cell r="J288">
            <v>0</v>
          </cell>
          <cell r="K288">
            <v>1</v>
          </cell>
          <cell r="L288">
            <v>0</v>
          </cell>
          <cell r="M288">
            <v>1</v>
          </cell>
          <cell r="N288">
            <v>2.6665899999999998</v>
          </cell>
          <cell r="O288">
            <v>1</v>
          </cell>
        </row>
        <row r="289">
          <cell r="D289">
            <v>39123</v>
          </cell>
          <cell r="F289" t="str">
            <v xml:space="preserve"> </v>
          </cell>
          <cell r="G289" t="str">
            <v xml:space="preserve"> </v>
          </cell>
          <cell r="N289">
            <v>2.6665899999999998</v>
          </cell>
        </row>
        <row r="290">
          <cell r="D290">
            <v>39141</v>
          </cell>
          <cell r="E290">
            <v>0</v>
          </cell>
          <cell r="F290">
            <v>1</v>
          </cell>
          <cell r="G290">
            <v>1</v>
          </cell>
          <cell r="H290">
            <v>3.0223</v>
          </cell>
          <cell r="I290">
            <v>0</v>
          </cell>
          <cell r="J290">
            <v>0</v>
          </cell>
          <cell r="K290">
            <v>1</v>
          </cell>
          <cell r="L290">
            <v>0</v>
          </cell>
          <cell r="M290">
            <v>1</v>
          </cell>
          <cell r="N290">
            <v>2.6665899999999998</v>
          </cell>
          <cell r="O290">
            <v>1</v>
          </cell>
        </row>
        <row r="291">
          <cell r="D291">
            <v>39151</v>
          </cell>
          <cell r="F291" t="str">
            <v xml:space="preserve"> </v>
          </cell>
          <cell r="G291" t="str">
            <v xml:space="preserve"> </v>
          </cell>
          <cell r="N291">
            <v>2.6665899999999998</v>
          </cell>
        </row>
        <row r="292">
          <cell r="D292">
            <v>39172</v>
          </cell>
          <cell r="E292">
            <v>0</v>
          </cell>
          <cell r="F292">
            <v>1</v>
          </cell>
          <cell r="G292">
            <v>1</v>
          </cell>
          <cell r="H292">
            <v>3.0223</v>
          </cell>
          <cell r="I292">
            <v>0</v>
          </cell>
          <cell r="J292">
            <v>0</v>
          </cell>
          <cell r="K292">
            <v>1</v>
          </cell>
          <cell r="L292">
            <v>0</v>
          </cell>
          <cell r="M292">
            <v>1</v>
          </cell>
          <cell r="N292">
            <v>2.6665899999999998</v>
          </cell>
          <cell r="O292">
            <v>1</v>
          </cell>
        </row>
        <row r="293">
          <cell r="D293">
            <v>39182</v>
          </cell>
          <cell r="F293" t="str">
            <v xml:space="preserve"> </v>
          </cell>
          <cell r="G293" t="str">
            <v xml:space="preserve"> </v>
          </cell>
          <cell r="N293">
            <v>2.6665899999999998</v>
          </cell>
        </row>
        <row r="294">
          <cell r="D294">
            <v>39202</v>
          </cell>
          <cell r="E294">
            <v>0</v>
          </cell>
          <cell r="F294">
            <v>1</v>
          </cell>
          <cell r="G294">
            <v>1</v>
          </cell>
          <cell r="H294">
            <v>3.0223</v>
          </cell>
          <cell r="I294">
            <v>0</v>
          </cell>
          <cell r="J294">
            <v>0</v>
          </cell>
          <cell r="K294">
            <v>1</v>
          </cell>
          <cell r="L294">
            <v>0</v>
          </cell>
          <cell r="M294">
            <v>1</v>
          </cell>
          <cell r="N294">
            <v>2.6665899999999998</v>
          </cell>
          <cell r="O294">
            <v>1</v>
          </cell>
        </row>
        <row r="295">
          <cell r="D295">
            <v>39212</v>
          </cell>
          <cell r="F295" t="str">
            <v xml:space="preserve"> </v>
          </cell>
          <cell r="G295" t="str">
            <v xml:space="preserve"> </v>
          </cell>
          <cell r="N295">
            <v>2.6665899999999998</v>
          </cell>
        </row>
        <row r="296">
          <cell r="D296">
            <v>39233</v>
          </cell>
          <cell r="E296">
            <v>0</v>
          </cell>
          <cell r="F296">
            <v>1</v>
          </cell>
          <cell r="G296">
            <v>1</v>
          </cell>
          <cell r="H296">
            <v>3.0223</v>
          </cell>
          <cell r="I296">
            <v>0</v>
          </cell>
          <cell r="J296">
            <v>0</v>
          </cell>
          <cell r="K296">
            <v>1</v>
          </cell>
          <cell r="L296">
            <v>0</v>
          </cell>
          <cell r="M296">
            <v>1</v>
          </cell>
          <cell r="N296">
            <v>2.6665899999999998</v>
          </cell>
          <cell r="O296">
            <v>1</v>
          </cell>
        </row>
        <row r="297">
          <cell r="D297">
            <v>39243</v>
          </cell>
          <cell r="F297" t="str">
            <v xml:space="preserve"> </v>
          </cell>
          <cell r="G297" t="str">
            <v xml:space="preserve"> </v>
          </cell>
          <cell r="N297">
            <v>2.6665899999999998</v>
          </cell>
        </row>
        <row r="298">
          <cell r="D298">
            <v>39263</v>
          </cell>
          <cell r="E298">
            <v>0</v>
          </cell>
          <cell r="F298">
            <v>1</v>
          </cell>
          <cell r="G298">
            <v>1</v>
          </cell>
          <cell r="H298">
            <v>3.0223</v>
          </cell>
          <cell r="I298">
            <v>0</v>
          </cell>
          <cell r="J298">
            <v>0</v>
          </cell>
          <cell r="K298">
            <v>1</v>
          </cell>
          <cell r="L298">
            <v>0</v>
          </cell>
          <cell r="M298">
            <v>1</v>
          </cell>
          <cell r="N298">
            <v>2.6665899999999998</v>
          </cell>
          <cell r="O298">
            <v>1</v>
          </cell>
        </row>
        <row r="299">
          <cell r="D299">
            <v>39273</v>
          </cell>
          <cell r="F299" t="str">
            <v xml:space="preserve"> </v>
          </cell>
          <cell r="G299" t="str">
            <v xml:space="preserve"> </v>
          </cell>
          <cell r="N299">
            <v>2.6665899999999998</v>
          </cell>
        </row>
        <row r="300">
          <cell r="D300">
            <v>39294</v>
          </cell>
          <cell r="E300">
            <v>0</v>
          </cell>
          <cell r="F300">
            <v>1</v>
          </cell>
          <cell r="G300">
            <v>1</v>
          </cell>
          <cell r="H300">
            <v>3.0223</v>
          </cell>
          <cell r="I300">
            <v>0</v>
          </cell>
          <cell r="J300">
            <v>0</v>
          </cell>
          <cell r="K300">
            <v>1</v>
          </cell>
          <cell r="L300">
            <v>0</v>
          </cell>
          <cell r="M300">
            <v>1</v>
          </cell>
          <cell r="N300">
            <v>2.6665899999999998</v>
          </cell>
          <cell r="O300">
            <v>1</v>
          </cell>
        </row>
        <row r="301">
          <cell r="D301">
            <v>39304</v>
          </cell>
          <cell r="F301" t="str">
            <v xml:space="preserve"> </v>
          </cell>
          <cell r="G301" t="str">
            <v xml:space="preserve"> </v>
          </cell>
          <cell r="N301">
            <v>2.6665899999999998</v>
          </cell>
        </row>
        <row r="302">
          <cell r="D302">
            <v>39325</v>
          </cell>
          <cell r="E302">
            <v>0</v>
          </cell>
          <cell r="F302">
            <v>1</v>
          </cell>
          <cell r="G302">
            <v>1</v>
          </cell>
          <cell r="H302">
            <v>3.0223</v>
          </cell>
          <cell r="I302">
            <v>0</v>
          </cell>
          <cell r="J302">
            <v>0</v>
          </cell>
          <cell r="K302">
            <v>1</v>
          </cell>
          <cell r="L302">
            <v>0</v>
          </cell>
          <cell r="M302">
            <v>1</v>
          </cell>
          <cell r="N302">
            <v>2.6665899999999998</v>
          </cell>
          <cell r="O302">
            <v>1</v>
          </cell>
        </row>
        <row r="303">
          <cell r="D303">
            <v>39335</v>
          </cell>
          <cell r="F303" t="str">
            <v xml:space="preserve"> </v>
          </cell>
          <cell r="G303" t="str">
            <v xml:space="preserve"> </v>
          </cell>
          <cell r="N303">
            <v>2.6665899999999998</v>
          </cell>
        </row>
        <row r="304">
          <cell r="D304">
            <v>39355</v>
          </cell>
          <cell r="E304">
            <v>0</v>
          </cell>
          <cell r="F304">
            <v>1</v>
          </cell>
          <cell r="G304">
            <v>1</v>
          </cell>
          <cell r="H304">
            <v>3.0223</v>
          </cell>
          <cell r="I304">
            <v>0</v>
          </cell>
          <cell r="J304">
            <v>0</v>
          </cell>
          <cell r="K304">
            <v>1</v>
          </cell>
          <cell r="L304">
            <v>0</v>
          </cell>
          <cell r="M304">
            <v>1</v>
          </cell>
          <cell r="N304">
            <v>2.6665899999999998</v>
          </cell>
          <cell r="O304">
            <v>1</v>
          </cell>
        </row>
        <row r="305">
          <cell r="D305">
            <v>39365</v>
          </cell>
          <cell r="F305" t="str">
            <v xml:space="preserve"> </v>
          </cell>
          <cell r="G305" t="str">
            <v xml:space="preserve"> </v>
          </cell>
          <cell r="N305">
            <v>2.6665899999999998</v>
          </cell>
        </row>
        <row r="306">
          <cell r="D306">
            <v>39386</v>
          </cell>
          <cell r="E306">
            <v>0</v>
          </cell>
          <cell r="F306">
            <v>1</v>
          </cell>
          <cell r="G306">
            <v>1</v>
          </cell>
          <cell r="H306">
            <v>3.0223</v>
          </cell>
          <cell r="I306">
            <v>0</v>
          </cell>
          <cell r="J306">
            <v>0</v>
          </cell>
          <cell r="K306">
            <v>1</v>
          </cell>
          <cell r="L306">
            <v>0</v>
          </cell>
          <cell r="M306">
            <v>1</v>
          </cell>
          <cell r="N306">
            <v>2.6665899999999998</v>
          </cell>
          <cell r="O306">
            <v>1</v>
          </cell>
        </row>
        <row r="307">
          <cell r="D307">
            <v>39396</v>
          </cell>
          <cell r="F307" t="str">
            <v xml:space="preserve"> </v>
          </cell>
          <cell r="G307" t="str">
            <v xml:space="preserve"> </v>
          </cell>
          <cell r="N307">
            <v>2.6665899999999998</v>
          </cell>
        </row>
        <row r="308">
          <cell r="D308">
            <v>39416</v>
          </cell>
          <cell r="E308">
            <v>0</v>
          </cell>
          <cell r="F308">
            <v>1</v>
          </cell>
          <cell r="G308">
            <v>1</v>
          </cell>
          <cell r="H308">
            <v>3.0223</v>
          </cell>
          <cell r="I308">
            <v>0</v>
          </cell>
          <cell r="J308">
            <v>0</v>
          </cell>
          <cell r="K308">
            <v>1</v>
          </cell>
          <cell r="L308">
            <v>0</v>
          </cell>
          <cell r="M308">
            <v>1</v>
          </cell>
          <cell r="N308">
            <v>2.6665899999999998</v>
          </cell>
          <cell r="O308">
            <v>1</v>
          </cell>
        </row>
        <row r="309">
          <cell r="D309">
            <v>39426</v>
          </cell>
          <cell r="F309" t="str">
            <v xml:space="preserve"> </v>
          </cell>
          <cell r="G309" t="str">
            <v xml:space="preserve"> </v>
          </cell>
          <cell r="N309">
            <v>2.6665899999999998</v>
          </cell>
        </row>
        <row r="310">
          <cell r="D310">
            <v>39447</v>
          </cell>
          <cell r="E310">
            <v>0</v>
          </cell>
          <cell r="F310">
            <v>1</v>
          </cell>
          <cell r="G310">
            <v>1</v>
          </cell>
          <cell r="H310">
            <v>3.0223</v>
          </cell>
          <cell r="I310">
            <v>0</v>
          </cell>
          <cell r="J310">
            <v>0</v>
          </cell>
          <cell r="K310">
            <v>1</v>
          </cell>
          <cell r="L310">
            <v>0</v>
          </cell>
          <cell r="M310">
            <v>1</v>
          </cell>
          <cell r="N310">
            <v>2.6665899999999998</v>
          </cell>
          <cell r="O310">
            <v>1</v>
          </cell>
        </row>
        <row r="311">
          <cell r="D311">
            <v>39457</v>
          </cell>
          <cell r="F311" t="str">
            <v xml:space="preserve"> </v>
          </cell>
          <cell r="G311" t="str">
            <v xml:space="preserve"> </v>
          </cell>
          <cell r="N311">
            <v>2.6665899999999998</v>
          </cell>
        </row>
        <row r="312">
          <cell r="D312">
            <v>39478</v>
          </cell>
          <cell r="E312">
            <v>0</v>
          </cell>
          <cell r="F312">
            <v>1</v>
          </cell>
          <cell r="G312">
            <v>1</v>
          </cell>
          <cell r="H312">
            <v>3.0223</v>
          </cell>
          <cell r="I312">
            <v>0</v>
          </cell>
          <cell r="J312">
            <v>0</v>
          </cell>
          <cell r="K312">
            <v>1</v>
          </cell>
          <cell r="L312">
            <v>0</v>
          </cell>
          <cell r="M312">
            <v>1</v>
          </cell>
          <cell r="N312">
            <v>2.6665899999999998</v>
          </cell>
          <cell r="O312">
            <v>1</v>
          </cell>
        </row>
        <row r="313">
          <cell r="D313">
            <v>39488</v>
          </cell>
          <cell r="F313" t="str">
            <v xml:space="preserve"> </v>
          </cell>
          <cell r="G313" t="str">
            <v xml:space="preserve"> </v>
          </cell>
          <cell r="N313">
            <v>2.6665899999999998</v>
          </cell>
        </row>
        <row r="314">
          <cell r="D314">
            <v>39507</v>
          </cell>
          <cell r="E314">
            <v>0</v>
          </cell>
          <cell r="F314">
            <v>1</v>
          </cell>
          <cell r="G314">
            <v>1</v>
          </cell>
          <cell r="H314">
            <v>3.0223</v>
          </cell>
          <cell r="I314">
            <v>0</v>
          </cell>
          <cell r="J314">
            <v>0</v>
          </cell>
          <cell r="K314">
            <v>1</v>
          </cell>
          <cell r="L314">
            <v>0</v>
          </cell>
          <cell r="M314">
            <v>1</v>
          </cell>
          <cell r="N314">
            <v>2.6665899999999998</v>
          </cell>
          <cell r="O314">
            <v>1</v>
          </cell>
        </row>
        <row r="315">
          <cell r="D315">
            <v>39517</v>
          </cell>
          <cell r="F315" t="str">
            <v xml:space="preserve"> </v>
          </cell>
          <cell r="G315" t="str">
            <v xml:space="preserve"> </v>
          </cell>
          <cell r="N315">
            <v>2.6665899999999998</v>
          </cell>
        </row>
        <row r="316">
          <cell r="D316">
            <v>39538</v>
          </cell>
          <cell r="E316">
            <v>0</v>
          </cell>
          <cell r="F316">
            <v>1</v>
          </cell>
          <cell r="G316">
            <v>1</v>
          </cell>
          <cell r="H316">
            <v>3.0223</v>
          </cell>
          <cell r="I316">
            <v>0</v>
          </cell>
          <cell r="J316">
            <v>0</v>
          </cell>
          <cell r="K316">
            <v>1</v>
          </cell>
          <cell r="L316">
            <v>0</v>
          </cell>
          <cell r="M316">
            <v>1</v>
          </cell>
          <cell r="N316">
            <v>2.6665899999999998</v>
          </cell>
          <cell r="O316">
            <v>1</v>
          </cell>
        </row>
        <row r="317">
          <cell r="D317">
            <v>39548</v>
          </cell>
          <cell r="F317" t="str">
            <v xml:space="preserve"> </v>
          </cell>
          <cell r="G317" t="str">
            <v xml:space="preserve"> </v>
          </cell>
          <cell r="N317">
            <v>2.6665899999999998</v>
          </cell>
        </row>
        <row r="318">
          <cell r="D318">
            <v>39568</v>
          </cell>
          <cell r="E318">
            <v>0</v>
          </cell>
          <cell r="F318">
            <v>1</v>
          </cell>
          <cell r="G318">
            <v>1</v>
          </cell>
          <cell r="H318">
            <v>3.0223</v>
          </cell>
          <cell r="I318">
            <v>0</v>
          </cell>
          <cell r="J318">
            <v>0</v>
          </cell>
          <cell r="K318">
            <v>1</v>
          </cell>
          <cell r="L318">
            <v>0</v>
          </cell>
          <cell r="M318">
            <v>1</v>
          </cell>
          <cell r="N318">
            <v>2.6665899999999998</v>
          </cell>
          <cell r="O318">
            <v>1</v>
          </cell>
        </row>
        <row r="319">
          <cell r="D319">
            <v>39578</v>
          </cell>
          <cell r="F319" t="str">
            <v xml:space="preserve"> </v>
          </cell>
          <cell r="G319" t="str">
            <v xml:space="preserve"> </v>
          </cell>
          <cell r="N319">
            <v>2.6665899999999998</v>
          </cell>
        </row>
        <row r="320">
          <cell r="D320">
            <v>39599</v>
          </cell>
          <cell r="E320">
            <v>0</v>
          </cell>
          <cell r="F320">
            <v>1</v>
          </cell>
          <cell r="G320">
            <v>1</v>
          </cell>
          <cell r="H320">
            <v>3.0223</v>
          </cell>
          <cell r="I320">
            <v>0</v>
          </cell>
          <cell r="J320">
            <v>0</v>
          </cell>
          <cell r="K320">
            <v>1</v>
          </cell>
          <cell r="L320">
            <v>0</v>
          </cell>
          <cell r="M320">
            <v>1</v>
          </cell>
          <cell r="N320">
            <v>2.6665899999999998</v>
          </cell>
          <cell r="O320">
            <v>1</v>
          </cell>
        </row>
        <row r="321">
          <cell r="D321">
            <v>39609</v>
          </cell>
          <cell r="F321" t="str">
            <v xml:space="preserve"> </v>
          </cell>
          <cell r="G321" t="str">
            <v xml:space="preserve"> </v>
          </cell>
          <cell r="N321">
            <v>2.6665899999999998</v>
          </cell>
        </row>
        <row r="322">
          <cell r="D322">
            <v>39629</v>
          </cell>
          <cell r="E322">
            <v>0</v>
          </cell>
          <cell r="F322">
            <v>1</v>
          </cell>
          <cell r="G322">
            <v>1</v>
          </cell>
          <cell r="H322">
            <v>3.0223</v>
          </cell>
          <cell r="I322">
            <v>0</v>
          </cell>
          <cell r="J322">
            <v>0</v>
          </cell>
          <cell r="K322">
            <v>1</v>
          </cell>
          <cell r="L322">
            <v>0</v>
          </cell>
          <cell r="M322">
            <v>1</v>
          </cell>
          <cell r="N322">
            <v>2.6665899999999998</v>
          </cell>
          <cell r="O322">
            <v>1</v>
          </cell>
        </row>
        <row r="323">
          <cell r="D323">
            <v>39639</v>
          </cell>
          <cell r="F323" t="str">
            <v xml:space="preserve"> </v>
          </cell>
          <cell r="G323" t="str">
            <v xml:space="preserve"> </v>
          </cell>
          <cell r="N323">
            <v>2.6665899999999998</v>
          </cell>
        </row>
        <row r="324">
          <cell r="D324">
            <v>39660</v>
          </cell>
          <cell r="E324">
            <v>0</v>
          </cell>
          <cell r="F324">
            <v>1</v>
          </cell>
          <cell r="G324">
            <v>1</v>
          </cell>
          <cell r="H324">
            <v>3.0223</v>
          </cell>
          <cell r="I324">
            <v>0</v>
          </cell>
          <cell r="J324">
            <v>0</v>
          </cell>
          <cell r="K324">
            <v>1</v>
          </cell>
          <cell r="L324">
            <v>0</v>
          </cell>
          <cell r="M324">
            <v>1</v>
          </cell>
          <cell r="N324">
            <v>2.6665899999999998</v>
          </cell>
          <cell r="O324">
            <v>1</v>
          </cell>
        </row>
        <row r="325">
          <cell r="D325">
            <v>39670</v>
          </cell>
          <cell r="F325" t="str">
            <v xml:space="preserve"> </v>
          </cell>
          <cell r="G325" t="str">
            <v xml:space="preserve"> </v>
          </cell>
          <cell r="N325">
            <v>2.6665899999999998</v>
          </cell>
        </row>
        <row r="326">
          <cell r="D326">
            <v>39691</v>
          </cell>
          <cell r="E326">
            <v>0</v>
          </cell>
          <cell r="F326">
            <v>1</v>
          </cell>
          <cell r="G326">
            <v>1</v>
          </cell>
          <cell r="H326">
            <v>3.0223</v>
          </cell>
          <cell r="I326">
            <v>0</v>
          </cell>
          <cell r="J326">
            <v>0</v>
          </cell>
          <cell r="K326">
            <v>1</v>
          </cell>
          <cell r="L326">
            <v>0</v>
          </cell>
          <cell r="M326">
            <v>1</v>
          </cell>
          <cell r="N326">
            <v>2.6665899999999998</v>
          </cell>
          <cell r="O326">
            <v>1</v>
          </cell>
        </row>
        <row r="327">
          <cell r="D327">
            <v>39701</v>
          </cell>
          <cell r="F327" t="str">
            <v xml:space="preserve"> </v>
          </cell>
          <cell r="G327" t="str">
            <v xml:space="preserve"> </v>
          </cell>
          <cell r="N327">
            <v>2.6665899999999998</v>
          </cell>
        </row>
        <row r="328">
          <cell r="D328">
            <v>39721</v>
          </cell>
          <cell r="E328">
            <v>0</v>
          </cell>
          <cell r="F328">
            <v>1</v>
          </cell>
          <cell r="G328">
            <v>1</v>
          </cell>
          <cell r="H328">
            <v>3.0223</v>
          </cell>
          <cell r="I328">
            <v>0</v>
          </cell>
          <cell r="J328">
            <v>0</v>
          </cell>
          <cell r="K328">
            <v>1</v>
          </cell>
          <cell r="L328">
            <v>0</v>
          </cell>
          <cell r="M328">
            <v>1</v>
          </cell>
          <cell r="N328">
            <v>2.6665899999999998</v>
          </cell>
          <cell r="O328">
            <v>1</v>
          </cell>
        </row>
        <row r="329">
          <cell r="D329">
            <v>39731</v>
          </cell>
          <cell r="F329" t="str">
            <v xml:space="preserve"> </v>
          </cell>
          <cell r="G329" t="str">
            <v xml:space="preserve"> </v>
          </cell>
          <cell r="N329">
            <v>2.6665899999999998</v>
          </cell>
        </row>
        <row r="330">
          <cell r="D330">
            <v>39752</v>
          </cell>
          <cell r="E330">
            <v>0</v>
          </cell>
          <cell r="F330">
            <v>1</v>
          </cell>
          <cell r="G330">
            <v>1</v>
          </cell>
          <cell r="H330">
            <v>3.0223</v>
          </cell>
          <cell r="I330">
            <v>0</v>
          </cell>
          <cell r="J330">
            <v>0</v>
          </cell>
          <cell r="K330">
            <v>1</v>
          </cell>
          <cell r="L330">
            <v>0</v>
          </cell>
          <cell r="M330">
            <v>1</v>
          </cell>
          <cell r="N330">
            <v>2.6665899999999998</v>
          </cell>
          <cell r="O330">
            <v>1</v>
          </cell>
        </row>
        <row r="331">
          <cell r="D331">
            <v>39762</v>
          </cell>
          <cell r="F331" t="str">
            <v xml:space="preserve"> </v>
          </cell>
          <cell r="G331" t="str">
            <v xml:space="preserve"> </v>
          </cell>
          <cell r="N331">
            <v>2.6665899999999998</v>
          </cell>
        </row>
        <row r="332">
          <cell r="D332">
            <v>39782</v>
          </cell>
          <cell r="E332">
            <v>0</v>
          </cell>
          <cell r="F332">
            <v>1</v>
          </cell>
          <cell r="G332">
            <v>1</v>
          </cell>
          <cell r="H332">
            <v>3.0223</v>
          </cell>
          <cell r="I332">
            <v>0</v>
          </cell>
          <cell r="J332">
            <v>0</v>
          </cell>
          <cell r="K332">
            <v>1</v>
          </cell>
          <cell r="L332">
            <v>0</v>
          </cell>
          <cell r="M332">
            <v>1</v>
          </cell>
          <cell r="N332">
            <v>2.6665899999999998</v>
          </cell>
          <cell r="O332">
            <v>1</v>
          </cell>
        </row>
        <row r="333">
          <cell r="D333">
            <v>39792</v>
          </cell>
          <cell r="F333" t="str">
            <v xml:space="preserve"> </v>
          </cell>
          <cell r="G333" t="str">
            <v xml:space="preserve"> </v>
          </cell>
          <cell r="N333">
            <v>2.6665899999999998</v>
          </cell>
        </row>
        <row r="334">
          <cell r="D334">
            <v>39813</v>
          </cell>
          <cell r="E334">
            <v>0</v>
          </cell>
          <cell r="F334">
            <v>1</v>
          </cell>
          <cell r="G334">
            <v>1</v>
          </cell>
          <cell r="H334">
            <v>3.0223</v>
          </cell>
          <cell r="I334">
            <v>0</v>
          </cell>
          <cell r="J334">
            <v>0</v>
          </cell>
          <cell r="K334">
            <v>1</v>
          </cell>
          <cell r="L334">
            <v>0</v>
          </cell>
          <cell r="M334">
            <v>1</v>
          </cell>
          <cell r="N334">
            <v>2.6665899999999998</v>
          </cell>
          <cell r="O334">
            <v>1</v>
          </cell>
        </row>
        <row r="335">
          <cell r="D335">
            <v>39823</v>
          </cell>
          <cell r="F335" t="str">
            <v xml:space="preserve"> </v>
          </cell>
          <cell r="G335" t="str">
            <v xml:space="preserve"> </v>
          </cell>
          <cell r="N335">
            <v>2.6665899999999998</v>
          </cell>
        </row>
        <row r="336">
          <cell r="D336">
            <v>39844</v>
          </cell>
          <cell r="E336">
            <v>0</v>
          </cell>
          <cell r="F336">
            <v>1</v>
          </cell>
          <cell r="G336">
            <v>1</v>
          </cell>
          <cell r="H336">
            <v>3.0223</v>
          </cell>
          <cell r="I336">
            <v>0</v>
          </cell>
          <cell r="J336">
            <v>0</v>
          </cell>
          <cell r="K336">
            <v>1</v>
          </cell>
          <cell r="L336">
            <v>0</v>
          </cell>
          <cell r="M336">
            <v>1</v>
          </cell>
          <cell r="N336">
            <v>2.6665899999999998</v>
          </cell>
          <cell r="O336">
            <v>1</v>
          </cell>
        </row>
        <row r="337">
          <cell r="D337">
            <v>39854</v>
          </cell>
          <cell r="F337" t="str">
            <v xml:space="preserve"> </v>
          </cell>
          <cell r="G337" t="str">
            <v xml:space="preserve"> </v>
          </cell>
          <cell r="N337">
            <v>2.6665899999999998</v>
          </cell>
        </row>
        <row r="338">
          <cell r="D338">
            <v>39872</v>
          </cell>
          <cell r="E338">
            <v>0</v>
          </cell>
          <cell r="F338">
            <v>1</v>
          </cell>
          <cell r="G338">
            <v>1</v>
          </cell>
          <cell r="H338">
            <v>3.0223</v>
          </cell>
          <cell r="I338">
            <v>0</v>
          </cell>
          <cell r="J338">
            <v>0</v>
          </cell>
          <cell r="K338">
            <v>1</v>
          </cell>
          <cell r="L338">
            <v>0</v>
          </cell>
          <cell r="M338">
            <v>1</v>
          </cell>
          <cell r="N338">
            <v>2.6665899999999998</v>
          </cell>
          <cell r="O338">
            <v>1</v>
          </cell>
        </row>
        <row r="339">
          <cell r="D339">
            <v>39882</v>
          </cell>
          <cell r="F339" t="str">
            <v xml:space="preserve"> </v>
          </cell>
          <cell r="G339" t="str">
            <v xml:space="preserve"> </v>
          </cell>
          <cell r="N339">
            <v>2.6665899999999998</v>
          </cell>
        </row>
        <row r="340">
          <cell r="D340">
            <v>39903</v>
          </cell>
          <cell r="E340">
            <v>0</v>
          </cell>
          <cell r="F340">
            <v>1</v>
          </cell>
          <cell r="G340">
            <v>1</v>
          </cell>
          <cell r="H340">
            <v>3.0223</v>
          </cell>
          <cell r="I340">
            <v>0</v>
          </cell>
          <cell r="J340">
            <v>0</v>
          </cell>
          <cell r="K340">
            <v>1</v>
          </cell>
          <cell r="L340">
            <v>0</v>
          </cell>
          <cell r="M340">
            <v>1</v>
          </cell>
          <cell r="N340">
            <v>2.6665899999999998</v>
          </cell>
          <cell r="O340">
            <v>1</v>
          </cell>
        </row>
        <row r="341">
          <cell r="D341">
            <v>39913</v>
          </cell>
          <cell r="F341" t="str">
            <v xml:space="preserve"> </v>
          </cell>
          <cell r="G341" t="str">
            <v xml:space="preserve"> </v>
          </cell>
          <cell r="N341">
            <v>2.6665899999999998</v>
          </cell>
        </row>
        <row r="342">
          <cell r="D342">
            <v>39933</v>
          </cell>
          <cell r="E342">
            <v>0</v>
          </cell>
          <cell r="F342">
            <v>1</v>
          </cell>
          <cell r="G342">
            <v>1</v>
          </cell>
          <cell r="H342">
            <v>3.0223</v>
          </cell>
          <cell r="I342">
            <v>0</v>
          </cell>
          <cell r="J342">
            <v>0</v>
          </cell>
          <cell r="K342">
            <v>1</v>
          </cell>
          <cell r="L342">
            <v>0</v>
          </cell>
          <cell r="M342">
            <v>1</v>
          </cell>
          <cell r="N342">
            <v>2.6665899999999998</v>
          </cell>
          <cell r="O342">
            <v>1</v>
          </cell>
        </row>
        <row r="343">
          <cell r="D343">
            <v>39943</v>
          </cell>
          <cell r="F343" t="str">
            <v xml:space="preserve"> </v>
          </cell>
          <cell r="G343" t="str">
            <v xml:space="preserve"> </v>
          </cell>
          <cell r="N343">
            <v>2.6665899999999998</v>
          </cell>
        </row>
        <row r="344">
          <cell r="D344">
            <v>39964</v>
          </cell>
          <cell r="E344">
            <v>0</v>
          </cell>
          <cell r="F344">
            <v>1</v>
          </cell>
          <cell r="G344">
            <v>1</v>
          </cell>
          <cell r="H344">
            <v>3.0223</v>
          </cell>
          <cell r="I344">
            <v>0</v>
          </cell>
          <cell r="J344">
            <v>0</v>
          </cell>
          <cell r="K344">
            <v>1</v>
          </cell>
          <cell r="L344">
            <v>0</v>
          </cell>
          <cell r="M344">
            <v>1</v>
          </cell>
          <cell r="N344">
            <v>2.6665899999999998</v>
          </cell>
          <cell r="O344">
            <v>1</v>
          </cell>
        </row>
        <row r="345">
          <cell r="D345">
            <v>39974</v>
          </cell>
          <cell r="F345" t="str">
            <v xml:space="preserve"> </v>
          </cell>
          <cell r="G345" t="str">
            <v xml:space="preserve"> </v>
          </cell>
          <cell r="N345">
            <v>2.6665899999999998</v>
          </cell>
        </row>
        <row r="346">
          <cell r="D346">
            <v>39994</v>
          </cell>
          <cell r="E346">
            <v>0</v>
          </cell>
          <cell r="F346">
            <v>1</v>
          </cell>
          <cell r="G346">
            <v>1</v>
          </cell>
          <cell r="H346">
            <v>3.0223</v>
          </cell>
          <cell r="I346">
            <v>0</v>
          </cell>
          <cell r="J346">
            <v>0</v>
          </cell>
          <cell r="K346">
            <v>1</v>
          </cell>
          <cell r="L346">
            <v>0</v>
          </cell>
          <cell r="M346">
            <v>1</v>
          </cell>
          <cell r="N346">
            <v>2.6665899999999998</v>
          </cell>
          <cell r="O346">
            <v>1</v>
          </cell>
        </row>
        <row r="347">
          <cell r="D347">
            <v>40004</v>
          </cell>
          <cell r="F347" t="str">
            <v xml:space="preserve"> </v>
          </cell>
          <cell r="G347" t="str">
            <v xml:space="preserve"> </v>
          </cell>
          <cell r="N347">
            <v>2.6665899999999998</v>
          </cell>
        </row>
        <row r="348">
          <cell r="D348">
            <v>40025</v>
          </cell>
          <cell r="E348">
            <v>0</v>
          </cell>
          <cell r="F348">
            <v>1</v>
          </cell>
          <cell r="G348">
            <v>1</v>
          </cell>
          <cell r="H348">
            <v>3.0223</v>
          </cell>
          <cell r="I348">
            <v>0</v>
          </cell>
          <cell r="J348">
            <v>0</v>
          </cell>
          <cell r="K348">
            <v>1</v>
          </cell>
          <cell r="L348">
            <v>0</v>
          </cell>
          <cell r="M348">
            <v>1</v>
          </cell>
          <cell r="N348">
            <v>2.6665899999999998</v>
          </cell>
          <cell r="O348">
            <v>1</v>
          </cell>
        </row>
        <row r="349">
          <cell r="D349">
            <v>40035</v>
          </cell>
          <cell r="F349" t="str">
            <v xml:space="preserve"> </v>
          </cell>
          <cell r="G349" t="str">
            <v xml:space="preserve"> </v>
          </cell>
          <cell r="N349">
            <v>2.6665899999999998</v>
          </cell>
        </row>
        <row r="350">
          <cell r="D350">
            <v>40056</v>
          </cell>
          <cell r="E350">
            <v>0</v>
          </cell>
          <cell r="F350">
            <v>1</v>
          </cell>
          <cell r="G350">
            <v>1</v>
          </cell>
          <cell r="H350">
            <v>3.0223</v>
          </cell>
          <cell r="I350">
            <v>0</v>
          </cell>
          <cell r="J350">
            <v>0</v>
          </cell>
          <cell r="K350">
            <v>1</v>
          </cell>
          <cell r="L350">
            <v>0</v>
          </cell>
          <cell r="M350">
            <v>1</v>
          </cell>
          <cell r="N350">
            <v>2.6665899999999998</v>
          </cell>
          <cell r="O350">
            <v>1</v>
          </cell>
        </row>
        <row r="351">
          <cell r="D351">
            <v>40066</v>
          </cell>
          <cell r="F351" t="str">
            <v xml:space="preserve"> </v>
          </cell>
          <cell r="G351" t="str">
            <v xml:space="preserve"> </v>
          </cell>
          <cell r="N351">
            <v>2.6665899999999998</v>
          </cell>
        </row>
        <row r="352">
          <cell r="D352">
            <v>40086</v>
          </cell>
          <cell r="E352">
            <v>0</v>
          </cell>
          <cell r="F352">
            <v>1</v>
          </cell>
          <cell r="G352">
            <v>1</v>
          </cell>
          <cell r="H352">
            <v>3.0223</v>
          </cell>
          <cell r="I352">
            <v>0</v>
          </cell>
          <cell r="J352">
            <v>0</v>
          </cell>
          <cell r="K352">
            <v>1</v>
          </cell>
          <cell r="L352">
            <v>0</v>
          </cell>
          <cell r="M352">
            <v>1</v>
          </cell>
          <cell r="N352">
            <v>2.6665899999999998</v>
          </cell>
          <cell r="O352">
            <v>1</v>
          </cell>
        </row>
        <row r="353">
          <cell r="D353">
            <v>40096</v>
          </cell>
          <cell r="F353" t="str">
            <v xml:space="preserve"> </v>
          </cell>
          <cell r="G353" t="str">
            <v xml:space="preserve"> </v>
          </cell>
          <cell r="N353">
            <v>2.6665899999999998</v>
          </cell>
        </row>
        <row r="354">
          <cell r="D354">
            <v>40117</v>
          </cell>
          <cell r="E354">
            <v>0</v>
          </cell>
          <cell r="F354">
            <v>1</v>
          </cell>
          <cell r="G354">
            <v>1</v>
          </cell>
          <cell r="H354">
            <v>3.0223</v>
          </cell>
          <cell r="I354">
            <v>0</v>
          </cell>
          <cell r="J354">
            <v>0</v>
          </cell>
          <cell r="K354">
            <v>1</v>
          </cell>
          <cell r="L354">
            <v>0</v>
          </cell>
          <cell r="M354">
            <v>1</v>
          </cell>
          <cell r="N354">
            <v>2.6665899999999998</v>
          </cell>
          <cell r="O354">
            <v>1</v>
          </cell>
        </row>
        <row r="355">
          <cell r="D355">
            <v>40127</v>
          </cell>
          <cell r="F355" t="str">
            <v xml:space="preserve"> </v>
          </cell>
          <cell r="G355" t="str">
            <v xml:space="preserve"> </v>
          </cell>
          <cell r="N355">
            <v>2.6665899999999998</v>
          </cell>
        </row>
        <row r="356">
          <cell r="D356">
            <v>40147</v>
          </cell>
          <cell r="E356">
            <v>0</v>
          </cell>
          <cell r="F356">
            <v>1</v>
          </cell>
          <cell r="G356">
            <v>1</v>
          </cell>
          <cell r="H356">
            <v>3.0223</v>
          </cell>
          <cell r="I356">
            <v>0</v>
          </cell>
          <cell r="J356">
            <v>0</v>
          </cell>
          <cell r="K356">
            <v>1</v>
          </cell>
          <cell r="L356">
            <v>0</v>
          </cell>
          <cell r="M356">
            <v>1</v>
          </cell>
          <cell r="N356">
            <v>2.6665899999999998</v>
          </cell>
          <cell r="O356">
            <v>1</v>
          </cell>
        </row>
        <row r="357">
          <cell r="D357">
            <v>40157</v>
          </cell>
          <cell r="F357" t="str">
            <v xml:space="preserve"> </v>
          </cell>
          <cell r="G357" t="str">
            <v xml:space="preserve"> </v>
          </cell>
          <cell r="N357">
            <v>2.6665899999999998</v>
          </cell>
        </row>
        <row r="358">
          <cell r="D358">
            <v>40178</v>
          </cell>
          <cell r="E358">
            <v>0</v>
          </cell>
          <cell r="F358">
            <v>1</v>
          </cell>
          <cell r="G358">
            <v>1</v>
          </cell>
          <cell r="H358">
            <v>3.0223</v>
          </cell>
          <cell r="I358">
            <v>0</v>
          </cell>
          <cell r="J358">
            <v>0</v>
          </cell>
          <cell r="K358">
            <v>1</v>
          </cell>
          <cell r="L358">
            <v>0</v>
          </cell>
          <cell r="M358">
            <v>1</v>
          </cell>
          <cell r="N358">
            <v>2.6665899999999998</v>
          </cell>
          <cell r="O358">
            <v>1</v>
          </cell>
        </row>
        <row r="359">
          <cell r="D359">
            <v>40188</v>
          </cell>
          <cell r="F359" t="str">
            <v xml:space="preserve"> </v>
          </cell>
          <cell r="G359" t="str">
            <v xml:space="preserve"> </v>
          </cell>
          <cell r="N359">
            <v>2.6665899999999998</v>
          </cell>
        </row>
        <row r="360">
          <cell r="D360">
            <v>40209</v>
          </cell>
          <cell r="E360">
            <v>0</v>
          </cell>
          <cell r="F360">
            <v>1</v>
          </cell>
          <cell r="G360">
            <v>1</v>
          </cell>
          <cell r="H360">
            <v>3.0223</v>
          </cell>
          <cell r="I360">
            <v>0</v>
          </cell>
          <cell r="J360">
            <v>0</v>
          </cell>
          <cell r="K360">
            <v>1</v>
          </cell>
          <cell r="L360">
            <v>0</v>
          </cell>
          <cell r="M360">
            <v>1</v>
          </cell>
          <cell r="N360">
            <v>2.6665899999999998</v>
          </cell>
          <cell r="O360">
            <v>1</v>
          </cell>
        </row>
        <row r="361">
          <cell r="D361">
            <v>40219</v>
          </cell>
          <cell r="F361" t="str">
            <v xml:space="preserve"> </v>
          </cell>
          <cell r="G361" t="str">
            <v xml:space="preserve"> </v>
          </cell>
          <cell r="N361">
            <v>2.6665899999999998</v>
          </cell>
        </row>
        <row r="362">
          <cell r="D362">
            <v>40237</v>
          </cell>
          <cell r="E362">
            <v>0</v>
          </cell>
          <cell r="F362">
            <v>1</v>
          </cell>
          <cell r="G362">
            <v>1</v>
          </cell>
          <cell r="H362">
            <v>3.0223</v>
          </cell>
          <cell r="I362">
            <v>0</v>
          </cell>
          <cell r="J362">
            <v>0</v>
          </cell>
          <cell r="K362">
            <v>1</v>
          </cell>
          <cell r="L362">
            <v>0</v>
          </cell>
          <cell r="M362">
            <v>1</v>
          </cell>
          <cell r="N362">
            <v>2.6665899999999998</v>
          </cell>
          <cell r="O362">
            <v>1</v>
          </cell>
        </row>
        <row r="363">
          <cell r="D363">
            <v>40247</v>
          </cell>
          <cell r="F363" t="str">
            <v xml:space="preserve"> </v>
          </cell>
          <cell r="G363" t="str">
            <v xml:space="preserve"> </v>
          </cell>
          <cell r="N363">
            <v>2.6665899999999998</v>
          </cell>
        </row>
        <row r="364">
          <cell r="D364">
            <v>40268</v>
          </cell>
          <cell r="E364">
            <v>0</v>
          </cell>
          <cell r="F364">
            <v>1</v>
          </cell>
          <cell r="G364">
            <v>1</v>
          </cell>
          <cell r="H364">
            <v>3.0223</v>
          </cell>
          <cell r="I364">
            <v>0</v>
          </cell>
          <cell r="J364">
            <v>0</v>
          </cell>
          <cell r="K364">
            <v>1</v>
          </cell>
          <cell r="L364">
            <v>0</v>
          </cell>
          <cell r="M364">
            <v>1</v>
          </cell>
          <cell r="N364">
            <v>2.6665899999999998</v>
          </cell>
          <cell r="O364">
            <v>1</v>
          </cell>
        </row>
        <row r="365">
          <cell r="D365">
            <v>40278</v>
          </cell>
          <cell r="F365" t="str">
            <v xml:space="preserve"> </v>
          </cell>
          <cell r="G365" t="str">
            <v xml:space="preserve"> </v>
          </cell>
          <cell r="N365">
            <v>2.6665899999999998</v>
          </cell>
        </row>
        <row r="366">
          <cell r="D366">
            <v>40298</v>
          </cell>
          <cell r="E366">
            <v>0</v>
          </cell>
          <cell r="F366">
            <v>1</v>
          </cell>
          <cell r="G366">
            <v>1</v>
          </cell>
          <cell r="H366">
            <v>3.0223</v>
          </cell>
          <cell r="I366">
            <v>0</v>
          </cell>
          <cell r="J366">
            <v>0</v>
          </cell>
          <cell r="K366">
            <v>1</v>
          </cell>
          <cell r="L366">
            <v>0</v>
          </cell>
          <cell r="M366">
            <v>1</v>
          </cell>
          <cell r="N366">
            <v>2.6665899999999998</v>
          </cell>
          <cell r="O366">
            <v>1</v>
          </cell>
        </row>
        <row r="367">
          <cell r="D367">
            <v>40308</v>
          </cell>
          <cell r="F367" t="str">
            <v xml:space="preserve"> </v>
          </cell>
          <cell r="G367" t="str">
            <v xml:space="preserve"> </v>
          </cell>
          <cell r="N367">
            <v>2.6665899999999998</v>
          </cell>
        </row>
        <row r="368">
          <cell r="D368">
            <v>40329</v>
          </cell>
          <cell r="E368">
            <v>0</v>
          </cell>
          <cell r="F368">
            <v>1</v>
          </cell>
          <cell r="G368">
            <v>1</v>
          </cell>
          <cell r="H368">
            <v>3.0223</v>
          </cell>
          <cell r="I368">
            <v>0</v>
          </cell>
          <cell r="J368">
            <v>0</v>
          </cell>
          <cell r="K368">
            <v>1</v>
          </cell>
          <cell r="L368">
            <v>0</v>
          </cell>
          <cell r="M368">
            <v>1</v>
          </cell>
          <cell r="N368">
            <v>2.6665899999999998</v>
          </cell>
          <cell r="O368">
            <v>1</v>
          </cell>
        </row>
        <row r="369">
          <cell r="D369">
            <v>40339</v>
          </cell>
          <cell r="F369" t="str">
            <v xml:space="preserve"> </v>
          </cell>
          <cell r="G369" t="str">
            <v xml:space="preserve"> </v>
          </cell>
          <cell r="N369">
            <v>2.6665899999999998</v>
          </cell>
        </row>
        <row r="370">
          <cell r="D370">
            <v>40359</v>
          </cell>
          <cell r="E370">
            <v>0</v>
          </cell>
          <cell r="F370">
            <v>1</v>
          </cell>
          <cell r="G370">
            <v>1</v>
          </cell>
          <cell r="H370">
            <v>3.0223</v>
          </cell>
          <cell r="I370">
            <v>0</v>
          </cell>
          <cell r="J370">
            <v>0</v>
          </cell>
          <cell r="K370">
            <v>1</v>
          </cell>
          <cell r="L370">
            <v>0</v>
          </cell>
          <cell r="M370">
            <v>1</v>
          </cell>
          <cell r="N370">
            <v>2.6665899999999998</v>
          </cell>
          <cell r="O370">
            <v>1</v>
          </cell>
        </row>
        <row r="371">
          <cell r="D371">
            <v>40369</v>
          </cell>
          <cell r="F371" t="str">
            <v xml:space="preserve"> </v>
          </cell>
          <cell r="G371" t="str">
            <v xml:space="preserve"> </v>
          </cell>
          <cell r="N371">
            <v>2.6665899999999998</v>
          </cell>
        </row>
        <row r="372">
          <cell r="D372">
            <v>40390</v>
          </cell>
          <cell r="E372">
            <v>0</v>
          </cell>
          <cell r="F372">
            <v>1</v>
          </cell>
          <cell r="G372">
            <v>1</v>
          </cell>
          <cell r="H372">
            <v>3.0223</v>
          </cell>
          <cell r="I372">
            <v>0</v>
          </cell>
          <cell r="J372">
            <v>0</v>
          </cell>
          <cell r="K372">
            <v>1</v>
          </cell>
          <cell r="L372">
            <v>0</v>
          </cell>
          <cell r="M372">
            <v>1</v>
          </cell>
          <cell r="N372">
            <v>2.6665899999999998</v>
          </cell>
          <cell r="O372">
            <v>1</v>
          </cell>
        </row>
        <row r="373">
          <cell r="D373">
            <v>40400</v>
          </cell>
          <cell r="F373" t="str">
            <v xml:space="preserve"> </v>
          </cell>
          <cell r="G373" t="str">
            <v xml:space="preserve"> </v>
          </cell>
          <cell r="N373">
            <v>2.6665899999999998</v>
          </cell>
        </row>
        <row r="374">
          <cell r="D374">
            <v>40421</v>
          </cell>
          <cell r="E374">
            <v>0</v>
          </cell>
          <cell r="F374">
            <v>1</v>
          </cell>
          <cell r="G374">
            <v>1</v>
          </cell>
          <cell r="H374">
            <v>3.0223</v>
          </cell>
          <cell r="I374">
            <v>0</v>
          </cell>
          <cell r="J374">
            <v>0</v>
          </cell>
          <cell r="K374">
            <v>1</v>
          </cell>
          <cell r="L374">
            <v>0</v>
          </cell>
          <cell r="M374">
            <v>1</v>
          </cell>
          <cell r="N374">
            <v>2.6665899999999998</v>
          </cell>
          <cell r="O374">
            <v>1</v>
          </cell>
        </row>
        <row r="375">
          <cell r="D375">
            <v>40431</v>
          </cell>
          <cell r="F375" t="str">
            <v xml:space="preserve"> </v>
          </cell>
          <cell r="G375" t="str">
            <v xml:space="preserve"> </v>
          </cell>
          <cell r="N375">
            <v>2.6665899999999998</v>
          </cell>
        </row>
        <row r="376">
          <cell r="D376">
            <v>40451</v>
          </cell>
          <cell r="E376">
            <v>0</v>
          </cell>
          <cell r="F376">
            <v>1</v>
          </cell>
          <cell r="G376">
            <v>1</v>
          </cell>
          <cell r="H376">
            <v>3.0223</v>
          </cell>
          <cell r="I376">
            <v>0</v>
          </cell>
          <cell r="J376">
            <v>0</v>
          </cell>
          <cell r="K376">
            <v>1</v>
          </cell>
          <cell r="L376">
            <v>0</v>
          </cell>
          <cell r="M376">
            <v>1</v>
          </cell>
          <cell r="N376">
            <v>2.6665899999999998</v>
          </cell>
          <cell r="O376">
            <v>1</v>
          </cell>
        </row>
        <row r="377">
          <cell r="D377">
            <v>40461</v>
          </cell>
          <cell r="F377" t="str">
            <v xml:space="preserve"> </v>
          </cell>
          <cell r="G377" t="str">
            <v xml:space="preserve"> </v>
          </cell>
          <cell r="N377">
            <v>2.6665899999999998</v>
          </cell>
        </row>
        <row r="378">
          <cell r="D378">
            <v>40482</v>
          </cell>
          <cell r="E378">
            <v>0</v>
          </cell>
          <cell r="F378">
            <v>1</v>
          </cell>
          <cell r="G378">
            <v>1</v>
          </cell>
          <cell r="H378">
            <v>3.0223</v>
          </cell>
          <cell r="I378">
            <v>0</v>
          </cell>
          <cell r="J378">
            <v>0</v>
          </cell>
          <cell r="K378">
            <v>1</v>
          </cell>
          <cell r="L378">
            <v>0</v>
          </cell>
          <cell r="M378">
            <v>1</v>
          </cell>
          <cell r="N378">
            <v>2.6665899999999998</v>
          </cell>
          <cell r="O378">
            <v>1</v>
          </cell>
        </row>
        <row r="379">
          <cell r="D379">
            <v>40492</v>
          </cell>
          <cell r="F379" t="str">
            <v xml:space="preserve"> </v>
          </cell>
          <cell r="G379" t="str">
            <v xml:space="preserve"> </v>
          </cell>
          <cell r="N379">
            <v>2.6665899999999998</v>
          </cell>
        </row>
        <row r="380">
          <cell r="D380">
            <v>40512</v>
          </cell>
          <cell r="E380">
            <v>0</v>
          </cell>
          <cell r="F380">
            <v>1</v>
          </cell>
          <cell r="G380">
            <v>1</v>
          </cell>
          <cell r="H380">
            <v>3.0223</v>
          </cell>
          <cell r="I380">
            <v>0</v>
          </cell>
          <cell r="J380">
            <v>0</v>
          </cell>
          <cell r="K380">
            <v>1</v>
          </cell>
          <cell r="L380">
            <v>0</v>
          </cell>
          <cell r="M380">
            <v>1</v>
          </cell>
          <cell r="N380">
            <v>2.6665899999999998</v>
          </cell>
          <cell r="O380">
            <v>1</v>
          </cell>
        </row>
        <row r="381">
          <cell r="D381">
            <v>40522</v>
          </cell>
          <cell r="F381" t="str">
            <v xml:space="preserve"> </v>
          </cell>
          <cell r="G381" t="str">
            <v xml:space="preserve"> </v>
          </cell>
          <cell r="N381">
            <v>2.6665899999999998</v>
          </cell>
        </row>
        <row r="382">
          <cell r="D382">
            <v>40543</v>
          </cell>
          <cell r="E382">
            <v>0</v>
          </cell>
          <cell r="F382">
            <v>1</v>
          </cell>
          <cell r="G382">
            <v>1</v>
          </cell>
          <cell r="H382">
            <v>3.0223</v>
          </cell>
          <cell r="I382">
            <v>0</v>
          </cell>
          <cell r="J382">
            <v>0</v>
          </cell>
          <cell r="K382">
            <v>1</v>
          </cell>
          <cell r="L382">
            <v>0</v>
          </cell>
          <cell r="M382">
            <v>1</v>
          </cell>
          <cell r="N382">
            <v>2.6665899999999998</v>
          </cell>
          <cell r="O382">
            <v>1</v>
          </cell>
        </row>
        <row r="383">
          <cell r="D383">
            <v>40553</v>
          </cell>
          <cell r="F383" t="str">
            <v xml:space="preserve"> </v>
          </cell>
          <cell r="G383" t="str">
            <v xml:space="preserve"> </v>
          </cell>
          <cell r="N383">
            <v>2.6665899999999998</v>
          </cell>
        </row>
        <row r="384">
          <cell r="D384">
            <v>40574</v>
          </cell>
          <cell r="E384">
            <v>0</v>
          </cell>
          <cell r="F384">
            <v>1</v>
          </cell>
          <cell r="G384">
            <v>1</v>
          </cell>
          <cell r="H384">
            <v>3.0223</v>
          </cell>
          <cell r="I384">
            <v>0</v>
          </cell>
          <cell r="J384">
            <v>0</v>
          </cell>
          <cell r="K384">
            <v>1</v>
          </cell>
          <cell r="L384">
            <v>0</v>
          </cell>
          <cell r="M384">
            <v>1</v>
          </cell>
          <cell r="N384">
            <v>2.6665899999999998</v>
          </cell>
          <cell r="O384">
            <v>1</v>
          </cell>
        </row>
        <row r="385">
          <cell r="D385">
            <v>40584</v>
          </cell>
          <cell r="F385" t="str">
            <v xml:space="preserve"> </v>
          </cell>
          <cell r="G385" t="str">
            <v xml:space="preserve"> </v>
          </cell>
          <cell r="N385">
            <v>2.6665899999999998</v>
          </cell>
        </row>
        <row r="386">
          <cell r="D386">
            <v>40602</v>
          </cell>
          <cell r="E386">
            <v>0</v>
          </cell>
          <cell r="F386">
            <v>1</v>
          </cell>
          <cell r="G386">
            <v>1</v>
          </cell>
          <cell r="H386">
            <v>3.0223</v>
          </cell>
          <cell r="I386">
            <v>0</v>
          </cell>
          <cell r="J386">
            <v>0</v>
          </cell>
          <cell r="K386">
            <v>1</v>
          </cell>
          <cell r="L386">
            <v>0</v>
          </cell>
          <cell r="M386">
            <v>1</v>
          </cell>
          <cell r="N386">
            <v>2.6665899999999998</v>
          </cell>
          <cell r="O386">
            <v>1</v>
          </cell>
        </row>
        <row r="387">
          <cell r="D387">
            <v>40612</v>
          </cell>
          <cell r="F387" t="str">
            <v xml:space="preserve"> </v>
          </cell>
          <cell r="G387" t="str">
            <v xml:space="preserve"> </v>
          </cell>
          <cell r="N387">
            <v>2.6665899999999998</v>
          </cell>
        </row>
        <row r="388">
          <cell r="D388">
            <v>40633</v>
          </cell>
          <cell r="E388">
            <v>0</v>
          </cell>
          <cell r="F388">
            <v>1</v>
          </cell>
          <cell r="G388">
            <v>1</v>
          </cell>
          <cell r="H388">
            <v>3.0223</v>
          </cell>
          <cell r="I388">
            <v>0</v>
          </cell>
          <cell r="J388">
            <v>0</v>
          </cell>
          <cell r="K388">
            <v>1</v>
          </cell>
          <cell r="L388">
            <v>0</v>
          </cell>
          <cell r="M388">
            <v>1</v>
          </cell>
          <cell r="N388">
            <v>2.6665899999999998</v>
          </cell>
          <cell r="O388">
            <v>1</v>
          </cell>
        </row>
        <row r="389">
          <cell r="D389">
            <v>40643</v>
          </cell>
          <cell r="F389" t="str">
            <v xml:space="preserve"> </v>
          </cell>
          <cell r="G389" t="str">
            <v xml:space="preserve"> </v>
          </cell>
          <cell r="N389">
            <v>2.6665899999999998</v>
          </cell>
        </row>
        <row r="390">
          <cell r="D390">
            <v>40663</v>
          </cell>
          <cell r="E390">
            <v>0</v>
          </cell>
          <cell r="F390">
            <v>1</v>
          </cell>
          <cell r="G390">
            <v>1</v>
          </cell>
          <cell r="H390">
            <v>3.0223</v>
          </cell>
          <cell r="I390">
            <v>0</v>
          </cell>
          <cell r="J390">
            <v>0</v>
          </cell>
          <cell r="K390">
            <v>1</v>
          </cell>
          <cell r="L390">
            <v>0</v>
          </cell>
          <cell r="M390">
            <v>1</v>
          </cell>
          <cell r="N390">
            <v>2.6665899999999998</v>
          </cell>
          <cell r="O390">
            <v>1</v>
          </cell>
        </row>
        <row r="391">
          <cell r="D391">
            <v>40673</v>
          </cell>
          <cell r="F391" t="str">
            <v xml:space="preserve"> </v>
          </cell>
          <cell r="G391" t="str">
            <v xml:space="preserve"> </v>
          </cell>
          <cell r="N391">
            <v>2.6665899999999998</v>
          </cell>
        </row>
        <row r="392">
          <cell r="D392">
            <v>40694</v>
          </cell>
          <cell r="E392">
            <v>0</v>
          </cell>
          <cell r="F392">
            <v>1</v>
          </cell>
          <cell r="G392">
            <v>1</v>
          </cell>
          <cell r="H392">
            <v>3.0223</v>
          </cell>
          <cell r="I392">
            <v>0</v>
          </cell>
          <cell r="J392">
            <v>0</v>
          </cell>
          <cell r="K392">
            <v>1</v>
          </cell>
          <cell r="L392">
            <v>0</v>
          </cell>
          <cell r="M392">
            <v>1</v>
          </cell>
          <cell r="N392">
            <v>2.6665899999999998</v>
          </cell>
          <cell r="O392">
            <v>1</v>
          </cell>
        </row>
        <row r="393">
          <cell r="D393">
            <v>40704</v>
          </cell>
          <cell r="F393" t="str">
            <v xml:space="preserve"> </v>
          </cell>
          <cell r="G393" t="str">
            <v xml:space="preserve"> </v>
          </cell>
          <cell r="N393">
            <v>2.6665899999999998</v>
          </cell>
        </row>
        <row r="394">
          <cell r="D394">
            <v>40724</v>
          </cell>
          <cell r="E394">
            <v>0</v>
          </cell>
          <cell r="F394">
            <v>1</v>
          </cell>
          <cell r="G394">
            <v>1</v>
          </cell>
          <cell r="H394">
            <v>3.0223</v>
          </cell>
          <cell r="I394">
            <v>0</v>
          </cell>
          <cell r="J394">
            <v>0</v>
          </cell>
          <cell r="K394">
            <v>1</v>
          </cell>
          <cell r="L394">
            <v>0</v>
          </cell>
          <cell r="M394">
            <v>1</v>
          </cell>
          <cell r="N394">
            <v>2.6665899999999998</v>
          </cell>
          <cell r="O394">
            <v>1</v>
          </cell>
        </row>
        <row r="395">
          <cell r="D395">
            <v>40734</v>
          </cell>
          <cell r="F395" t="str">
            <v xml:space="preserve"> </v>
          </cell>
          <cell r="G395" t="str">
            <v xml:space="preserve"> </v>
          </cell>
          <cell r="N395">
            <v>2.6665899999999998</v>
          </cell>
        </row>
        <row r="396">
          <cell r="D396">
            <v>40755</v>
          </cell>
          <cell r="E396">
            <v>0</v>
          </cell>
          <cell r="F396">
            <v>1</v>
          </cell>
          <cell r="G396">
            <v>1</v>
          </cell>
          <cell r="H396">
            <v>3.0223</v>
          </cell>
          <cell r="I396">
            <v>0</v>
          </cell>
          <cell r="J396">
            <v>0</v>
          </cell>
          <cell r="K396">
            <v>1</v>
          </cell>
          <cell r="L396">
            <v>0</v>
          </cell>
          <cell r="M396">
            <v>1</v>
          </cell>
          <cell r="N396">
            <v>2.6665899999999998</v>
          </cell>
          <cell r="O396">
            <v>1</v>
          </cell>
        </row>
        <row r="397">
          <cell r="D397">
            <v>40765</v>
          </cell>
          <cell r="F397" t="str">
            <v xml:space="preserve"> </v>
          </cell>
          <cell r="G397" t="str">
            <v xml:space="preserve"> </v>
          </cell>
          <cell r="N397">
            <v>2.6665899999999998</v>
          </cell>
        </row>
        <row r="398">
          <cell r="D398">
            <v>40786</v>
          </cell>
          <cell r="E398">
            <v>0</v>
          </cell>
          <cell r="F398">
            <v>1</v>
          </cell>
          <cell r="G398">
            <v>1</v>
          </cell>
          <cell r="H398">
            <v>3.0223</v>
          </cell>
          <cell r="I398">
            <v>0</v>
          </cell>
          <cell r="J398">
            <v>0</v>
          </cell>
          <cell r="K398">
            <v>1</v>
          </cell>
          <cell r="L398">
            <v>0</v>
          </cell>
          <cell r="M398">
            <v>1</v>
          </cell>
          <cell r="N398">
            <v>2.6665899999999998</v>
          </cell>
          <cell r="O398">
            <v>1</v>
          </cell>
        </row>
        <row r="399">
          <cell r="D399">
            <v>40796</v>
          </cell>
          <cell r="F399" t="str">
            <v xml:space="preserve"> </v>
          </cell>
          <cell r="G399" t="str">
            <v xml:space="preserve"> </v>
          </cell>
          <cell r="N399">
            <v>2.6665899999999998</v>
          </cell>
        </row>
        <row r="400">
          <cell r="D400">
            <v>40816</v>
          </cell>
          <cell r="E400">
            <v>0</v>
          </cell>
          <cell r="F400">
            <v>1</v>
          </cell>
          <cell r="G400">
            <v>1</v>
          </cell>
          <cell r="H400">
            <v>3.0223</v>
          </cell>
          <cell r="I400">
            <v>0</v>
          </cell>
          <cell r="J400">
            <v>0</v>
          </cell>
          <cell r="K400">
            <v>1</v>
          </cell>
          <cell r="L400">
            <v>0</v>
          </cell>
          <cell r="M400">
            <v>1</v>
          </cell>
          <cell r="N400">
            <v>2.6665899999999998</v>
          </cell>
          <cell r="O400">
            <v>1</v>
          </cell>
        </row>
        <row r="401">
          <cell r="D401">
            <v>40826</v>
          </cell>
          <cell r="F401" t="str">
            <v xml:space="preserve"> </v>
          </cell>
          <cell r="G401" t="str">
            <v xml:space="preserve"> </v>
          </cell>
          <cell r="N401">
            <v>2.6665899999999998</v>
          </cell>
        </row>
        <row r="402">
          <cell r="D402">
            <v>40847</v>
          </cell>
          <cell r="E402">
            <v>0</v>
          </cell>
          <cell r="F402">
            <v>1</v>
          </cell>
          <cell r="G402">
            <v>1</v>
          </cell>
          <cell r="H402">
            <v>3.0223</v>
          </cell>
          <cell r="I402">
            <v>0</v>
          </cell>
          <cell r="J402">
            <v>0</v>
          </cell>
          <cell r="K402">
            <v>1</v>
          </cell>
          <cell r="L402">
            <v>0</v>
          </cell>
          <cell r="M402">
            <v>1</v>
          </cell>
          <cell r="N402">
            <v>2.6665899999999998</v>
          </cell>
          <cell r="O402">
            <v>1</v>
          </cell>
        </row>
        <row r="403">
          <cell r="D403">
            <v>40857</v>
          </cell>
          <cell r="F403" t="str">
            <v xml:space="preserve"> </v>
          </cell>
          <cell r="G403" t="str">
            <v xml:space="preserve"> </v>
          </cell>
          <cell r="N403">
            <v>2.6665899999999998</v>
          </cell>
        </row>
        <row r="404">
          <cell r="D404">
            <v>40877</v>
          </cell>
          <cell r="E404">
            <v>0</v>
          </cell>
          <cell r="F404">
            <v>1</v>
          </cell>
          <cell r="G404">
            <v>1</v>
          </cell>
          <cell r="H404">
            <v>3.0223</v>
          </cell>
          <cell r="I404">
            <v>0</v>
          </cell>
          <cell r="J404">
            <v>0</v>
          </cell>
          <cell r="K404">
            <v>1</v>
          </cell>
          <cell r="L404">
            <v>0</v>
          </cell>
          <cell r="M404">
            <v>1</v>
          </cell>
          <cell r="N404">
            <v>2.6665899999999998</v>
          </cell>
          <cell r="O404">
            <v>1</v>
          </cell>
        </row>
        <row r="405">
          <cell r="D405">
            <v>40887</v>
          </cell>
          <cell r="F405" t="str">
            <v xml:space="preserve"> </v>
          </cell>
          <cell r="G405" t="str">
            <v xml:space="preserve"> </v>
          </cell>
          <cell r="N405">
            <v>2.6665899999999998</v>
          </cell>
        </row>
        <row r="406">
          <cell r="D406">
            <v>40908</v>
          </cell>
          <cell r="E406">
            <v>0</v>
          </cell>
          <cell r="F406">
            <v>1</v>
          </cell>
          <cell r="G406">
            <v>1</v>
          </cell>
          <cell r="H406">
            <v>3.0223</v>
          </cell>
          <cell r="I406">
            <v>0</v>
          </cell>
          <cell r="J406">
            <v>0</v>
          </cell>
          <cell r="K406">
            <v>1</v>
          </cell>
          <cell r="L406">
            <v>0</v>
          </cell>
          <cell r="M406">
            <v>1</v>
          </cell>
          <cell r="N406">
            <v>2.6665899999999998</v>
          </cell>
          <cell r="O406">
            <v>1</v>
          </cell>
        </row>
        <row r="407">
          <cell r="D407">
            <v>40918</v>
          </cell>
          <cell r="F407" t="str">
            <v xml:space="preserve"> </v>
          </cell>
          <cell r="G407" t="str">
            <v xml:space="preserve"> </v>
          </cell>
          <cell r="N407">
            <v>2.6665899999999998</v>
          </cell>
        </row>
        <row r="408">
          <cell r="D408">
            <v>40939</v>
          </cell>
          <cell r="E408">
            <v>0</v>
          </cell>
          <cell r="F408">
            <v>1</v>
          </cell>
          <cell r="G408">
            <v>1</v>
          </cell>
          <cell r="H408">
            <v>3.0223</v>
          </cell>
          <cell r="I408">
            <v>0</v>
          </cell>
          <cell r="J408">
            <v>0</v>
          </cell>
          <cell r="K408">
            <v>1</v>
          </cell>
          <cell r="L408">
            <v>0</v>
          </cell>
          <cell r="M408">
            <v>1</v>
          </cell>
          <cell r="N408">
            <v>2.6665899999999998</v>
          </cell>
          <cell r="O408">
            <v>1</v>
          </cell>
        </row>
        <row r="409">
          <cell r="D409">
            <v>40949</v>
          </cell>
          <cell r="F409" t="str">
            <v xml:space="preserve"> </v>
          </cell>
          <cell r="G409" t="str">
            <v xml:space="preserve"> </v>
          </cell>
          <cell r="N409">
            <v>2.6665899999999998</v>
          </cell>
        </row>
        <row r="410">
          <cell r="D410">
            <v>40968</v>
          </cell>
          <cell r="E410">
            <v>0</v>
          </cell>
          <cell r="F410">
            <v>1</v>
          </cell>
          <cell r="G410">
            <v>1</v>
          </cell>
          <cell r="H410">
            <v>3.0223</v>
          </cell>
          <cell r="I410">
            <v>0</v>
          </cell>
          <cell r="J410">
            <v>0</v>
          </cell>
          <cell r="K410">
            <v>1</v>
          </cell>
          <cell r="L410">
            <v>0</v>
          </cell>
          <cell r="M410">
            <v>1</v>
          </cell>
          <cell r="N410">
            <v>2.6665899999999998</v>
          </cell>
          <cell r="O410">
            <v>1</v>
          </cell>
        </row>
        <row r="411">
          <cell r="D411">
            <v>40978</v>
          </cell>
          <cell r="F411" t="str">
            <v xml:space="preserve"> </v>
          </cell>
          <cell r="G411" t="str">
            <v xml:space="preserve"> </v>
          </cell>
          <cell r="N411">
            <v>2.6665899999999998</v>
          </cell>
        </row>
        <row r="412">
          <cell r="D412">
            <v>40999</v>
          </cell>
          <cell r="E412">
            <v>0</v>
          </cell>
          <cell r="F412">
            <v>1</v>
          </cell>
          <cell r="G412">
            <v>1</v>
          </cell>
          <cell r="H412">
            <v>3.0223</v>
          </cell>
          <cell r="I412">
            <v>0</v>
          </cell>
          <cell r="J412">
            <v>0</v>
          </cell>
          <cell r="K412">
            <v>1</v>
          </cell>
          <cell r="L412">
            <v>0</v>
          </cell>
          <cell r="M412">
            <v>1</v>
          </cell>
          <cell r="N412">
            <v>2.6665899999999998</v>
          </cell>
          <cell r="O412">
            <v>1</v>
          </cell>
        </row>
        <row r="413">
          <cell r="D413">
            <v>41009</v>
          </cell>
          <cell r="F413" t="str">
            <v xml:space="preserve"> </v>
          </cell>
          <cell r="G413" t="str">
            <v xml:space="preserve"> </v>
          </cell>
          <cell r="N413">
            <v>2.6665899999999998</v>
          </cell>
        </row>
        <row r="414">
          <cell r="D414">
            <v>41029</v>
          </cell>
          <cell r="E414">
            <v>0</v>
          </cell>
          <cell r="F414">
            <v>1</v>
          </cell>
          <cell r="G414">
            <v>1</v>
          </cell>
          <cell r="H414">
            <v>3.0223</v>
          </cell>
          <cell r="I414">
            <v>0</v>
          </cell>
          <cell r="J414">
            <v>0</v>
          </cell>
          <cell r="K414">
            <v>1</v>
          </cell>
          <cell r="L414">
            <v>0</v>
          </cell>
          <cell r="M414">
            <v>1</v>
          </cell>
          <cell r="N414">
            <v>2.6665899999999998</v>
          </cell>
          <cell r="O414">
            <v>1</v>
          </cell>
        </row>
        <row r="415">
          <cell r="D415">
            <v>41039</v>
          </cell>
          <cell r="F415" t="str">
            <v xml:space="preserve"> </v>
          </cell>
          <cell r="G415" t="str">
            <v xml:space="preserve"> </v>
          </cell>
          <cell r="N415">
            <v>2.6665899999999998</v>
          </cell>
        </row>
        <row r="416">
          <cell r="D416">
            <v>41060</v>
          </cell>
          <cell r="E416">
            <v>0</v>
          </cell>
          <cell r="F416">
            <v>1</v>
          </cell>
          <cell r="G416">
            <v>1</v>
          </cell>
          <cell r="H416">
            <v>3.0223</v>
          </cell>
          <cell r="I416">
            <v>0</v>
          </cell>
          <cell r="J416">
            <v>0</v>
          </cell>
          <cell r="K416">
            <v>1</v>
          </cell>
          <cell r="L416">
            <v>0</v>
          </cell>
          <cell r="M416">
            <v>1</v>
          </cell>
          <cell r="N416">
            <v>2.6665899999999998</v>
          </cell>
          <cell r="O416">
            <v>1</v>
          </cell>
        </row>
        <row r="417">
          <cell r="D417">
            <v>41070</v>
          </cell>
          <cell r="F417" t="str">
            <v xml:space="preserve"> </v>
          </cell>
          <cell r="G417" t="str">
            <v xml:space="preserve"> </v>
          </cell>
          <cell r="N417">
            <v>2.6665899999999998</v>
          </cell>
        </row>
        <row r="418">
          <cell r="D418">
            <v>41090</v>
          </cell>
          <cell r="E418">
            <v>0</v>
          </cell>
          <cell r="F418">
            <v>1</v>
          </cell>
          <cell r="G418">
            <v>1</v>
          </cell>
          <cell r="H418">
            <v>3.0223</v>
          </cell>
          <cell r="I418">
            <v>0</v>
          </cell>
          <cell r="J418">
            <v>0</v>
          </cell>
          <cell r="K418">
            <v>1</v>
          </cell>
          <cell r="L418">
            <v>0</v>
          </cell>
          <cell r="M418">
            <v>1</v>
          </cell>
          <cell r="N418">
            <v>2.6665899999999998</v>
          </cell>
          <cell r="O418">
            <v>1</v>
          </cell>
        </row>
        <row r="419">
          <cell r="D419">
            <v>41100</v>
          </cell>
          <cell r="F419" t="str">
            <v xml:space="preserve"> </v>
          </cell>
          <cell r="G419" t="str">
            <v xml:space="preserve"> </v>
          </cell>
          <cell r="N419">
            <v>2.6665899999999998</v>
          </cell>
        </row>
        <row r="420">
          <cell r="D420">
            <v>41121</v>
          </cell>
          <cell r="E420">
            <v>0</v>
          </cell>
          <cell r="F420">
            <v>1</v>
          </cell>
          <cell r="G420">
            <v>1</v>
          </cell>
          <cell r="H420">
            <v>3.0223</v>
          </cell>
          <cell r="I420">
            <v>0</v>
          </cell>
          <cell r="J420">
            <v>0</v>
          </cell>
          <cell r="K420">
            <v>1</v>
          </cell>
          <cell r="L420">
            <v>0</v>
          </cell>
          <cell r="M420">
            <v>1</v>
          </cell>
          <cell r="N420">
            <v>2.6665899999999998</v>
          </cell>
          <cell r="O420">
            <v>1</v>
          </cell>
        </row>
        <row r="421">
          <cell r="D421">
            <v>41131</v>
          </cell>
          <cell r="F421" t="str">
            <v xml:space="preserve"> </v>
          </cell>
          <cell r="G421" t="str">
            <v xml:space="preserve"> </v>
          </cell>
          <cell r="N421">
            <v>2.6665899999999998</v>
          </cell>
        </row>
        <row r="422">
          <cell r="D422">
            <v>41152</v>
          </cell>
          <cell r="E422">
            <v>0</v>
          </cell>
          <cell r="F422">
            <v>1</v>
          </cell>
          <cell r="G422">
            <v>1</v>
          </cell>
          <cell r="H422">
            <v>3.0223</v>
          </cell>
          <cell r="I422">
            <v>0</v>
          </cell>
          <cell r="J422">
            <v>0</v>
          </cell>
          <cell r="K422">
            <v>1</v>
          </cell>
          <cell r="L422">
            <v>0</v>
          </cell>
          <cell r="M422">
            <v>1</v>
          </cell>
          <cell r="N422">
            <v>2.6665899999999998</v>
          </cell>
          <cell r="O422">
            <v>1</v>
          </cell>
        </row>
        <row r="423">
          <cell r="D423">
            <v>41162</v>
          </cell>
          <cell r="F423" t="str">
            <v xml:space="preserve"> </v>
          </cell>
          <cell r="G423" t="str">
            <v xml:space="preserve"> </v>
          </cell>
          <cell r="N423">
            <v>2.6665899999999998</v>
          </cell>
        </row>
        <row r="424">
          <cell r="D424">
            <v>41182</v>
          </cell>
          <cell r="E424">
            <v>0</v>
          </cell>
          <cell r="F424">
            <v>1</v>
          </cell>
          <cell r="G424">
            <v>1</v>
          </cell>
          <cell r="H424">
            <v>3.0223</v>
          </cell>
          <cell r="I424">
            <v>0</v>
          </cell>
          <cell r="J424">
            <v>0</v>
          </cell>
          <cell r="K424">
            <v>1</v>
          </cell>
          <cell r="L424">
            <v>0</v>
          </cell>
          <cell r="M424">
            <v>1</v>
          </cell>
          <cell r="N424">
            <v>2.6665899999999998</v>
          </cell>
          <cell r="O424">
            <v>1</v>
          </cell>
        </row>
        <row r="425">
          <cell r="D425">
            <v>41192</v>
          </cell>
          <cell r="F425" t="str">
            <v xml:space="preserve"> </v>
          </cell>
          <cell r="G425" t="str">
            <v xml:space="preserve"> </v>
          </cell>
          <cell r="N425">
            <v>2.6665899999999998</v>
          </cell>
        </row>
        <row r="426">
          <cell r="D426">
            <v>41213</v>
          </cell>
          <cell r="E426">
            <v>0</v>
          </cell>
          <cell r="F426">
            <v>1</v>
          </cell>
          <cell r="G426">
            <v>1</v>
          </cell>
          <cell r="H426">
            <v>3.0223</v>
          </cell>
          <cell r="I426">
            <v>0</v>
          </cell>
          <cell r="J426">
            <v>0</v>
          </cell>
          <cell r="K426">
            <v>1</v>
          </cell>
          <cell r="L426">
            <v>0</v>
          </cell>
          <cell r="M426">
            <v>1</v>
          </cell>
          <cell r="N426">
            <v>2.6665899999999998</v>
          </cell>
          <cell r="O426">
            <v>1</v>
          </cell>
        </row>
        <row r="427">
          <cell r="D427">
            <v>41223</v>
          </cell>
          <cell r="F427" t="str">
            <v xml:space="preserve"> </v>
          </cell>
          <cell r="G427" t="str">
            <v xml:space="preserve"> </v>
          </cell>
          <cell r="N427">
            <v>2.6665899999999998</v>
          </cell>
        </row>
        <row r="428">
          <cell r="D428">
            <v>41243</v>
          </cell>
          <cell r="E428">
            <v>0</v>
          </cell>
          <cell r="F428">
            <v>1</v>
          </cell>
          <cell r="G428">
            <v>1</v>
          </cell>
          <cell r="H428">
            <v>3.0223</v>
          </cell>
          <cell r="I428">
            <v>0</v>
          </cell>
          <cell r="J428">
            <v>0</v>
          </cell>
          <cell r="K428">
            <v>1</v>
          </cell>
          <cell r="L428">
            <v>0</v>
          </cell>
          <cell r="M428">
            <v>1</v>
          </cell>
          <cell r="N428">
            <v>2.6665899999999998</v>
          </cell>
          <cell r="O428">
            <v>1</v>
          </cell>
        </row>
        <row r="429">
          <cell r="D429">
            <v>41253</v>
          </cell>
          <cell r="F429" t="str">
            <v xml:space="preserve"> </v>
          </cell>
          <cell r="G429" t="str">
            <v xml:space="preserve"> </v>
          </cell>
          <cell r="N429">
            <v>2.6665899999999998</v>
          </cell>
        </row>
        <row r="430">
          <cell r="D430">
            <v>41274</v>
          </cell>
          <cell r="E430">
            <v>0</v>
          </cell>
          <cell r="F430">
            <v>1</v>
          </cell>
          <cell r="G430">
            <v>1</v>
          </cell>
          <cell r="H430">
            <v>3.0223</v>
          </cell>
          <cell r="I430">
            <v>0</v>
          </cell>
          <cell r="J430">
            <v>0</v>
          </cell>
          <cell r="K430">
            <v>1</v>
          </cell>
          <cell r="L430">
            <v>0</v>
          </cell>
          <cell r="M430">
            <v>1</v>
          </cell>
          <cell r="N430">
            <v>2.6665899999999998</v>
          </cell>
          <cell r="O430">
            <v>1</v>
          </cell>
        </row>
        <row r="431">
          <cell r="D431">
            <v>41284</v>
          </cell>
          <cell r="F431" t="str">
            <v xml:space="preserve"> </v>
          </cell>
          <cell r="G431" t="str">
            <v xml:space="preserve"> </v>
          </cell>
          <cell r="N431">
            <v>2.6665899999999998</v>
          </cell>
        </row>
        <row r="432">
          <cell r="D432">
            <v>41305</v>
          </cell>
          <cell r="E432">
            <v>0</v>
          </cell>
          <cell r="F432">
            <v>1</v>
          </cell>
          <cell r="G432">
            <v>1</v>
          </cell>
          <cell r="H432">
            <v>3.0223</v>
          </cell>
          <cell r="I432">
            <v>0</v>
          </cell>
          <cell r="J432">
            <v>0</v>
          </cell>
          <cell r="K432">
            <v>1</v>
          </cell>
          <cell r="L432">
            <v>0</v>
          </cell>
          <cell r="M432">
            <v>1</v>
          </cell>
          <cell r="N432">
            <v>2.6665899999999998</v>
          </cell>
          <cell r="O432">
            <v>1</v>
          </cell>
        </row>
        <row r="433">
          <cell r="D433">
            <v>41315</v>
          </cell>
          <cell r="F433" t="str">
            <v xml:space="preserve"> </v>
          </cell>
          <cell r="G433" t="str">
            <v xml:space="preserve"> </v>
          </cell>
          <cell r="N433">
            <v>2.6665899999999998</v>
          </cell>
        </row>
        <row r="434">
          <cell r="D434">
            <v>41333</v>
          </cell>
          <cell r="E434">
            <v>0</v>
          </cell>
          <cell r="F434">
            <v>1</v>
          </cell>
          <cell r="G434">
            <v>1</v>
          </cell>
          <cell r="H434">
            <v>3.0223</v>
          </cell>
          <cell r="I434">
            <v>0</v>
          </cell>
          <cell r="J434">
            <v>0</v>
          </cell>
          <cell r="K434">
            <v>1</v>
          </cell>
          <cell r="L434">
            <v>0</v>
          </cell>
          <cell r="M434">
            <v>1</v>
          </cell>
          <cell r="N434">
            <v>2.6665899999999998</v>
          </cell>
          <cell r="O434">
            <v>1</v>
          </cell>
        </row>
        <row r="435">
          <cell r="D435">
            <v>41343</v>
          </cell>
          <cell r="F435" t="str">
            <v xml:space="preserve"> </v>
          </cell>
          <cell r="G435" t="str">
            <v xml:space="preserve"> </v>
          </cell>
          <cell r="N435">
            <v>2.6665899999999998</v>
          </cell>
        </row>
        <row r="436">
          <cell r="D436">
            <v>41364</v>
          </cell>
          <cell r="E436">
            <v>0</v>
          </cell>
          <cell r="F436">
            <v>1</v>
          </cell>
          <cell r="G436">
            <v>1</v>
          </cell>
          <cell r="H436">
            <v>3.0223</v>
          </cell>
          <cell r="I436">
            <v>0</v>
          </cell>
          <cell r="J436">
            <v>0</v>
          </cell>
          <cell r="K436">
            <v>1</v>
          </cell>
          <cell r="L436">
            <v>0</v>
          </cell>
          <cell r="M436">
            <v>1</v>
          </cell>
          <cell r="N436">
            <v>2.6665899999999998</v>
          </cell>
          <cell r="O436">
            <v>1</v>
          </cell>
        </row>
        <row r="437">
          <cell r="D437">
            <v>41374</v>
          </cell>
          <cell r="F437" t="str">
            <v xml:space="preserve"> </v>
          </cell>
          <cell r="G437" t="str">
            <v xml:space="preserve"> </v>
          </cell>
          <cell r="N437">
            <v>2.6665899999999998</v>
          </cell>
        </row>
        <row r="438">
          <cell r="D438">
            <v>41394</v>
          </cell>
          <cell r="E438">
            <v>0</v>
          </cell>
          <cell r="F438">
            <v>1</v>
          </cell>
          <cell r="G438">
            <v>1</v>
          </cell>
          <cell r="H438">
            <v>3.0223</v>
          </cell>
          <cell r="I438">
            <v>0</v>
          </cell>
          <cell r="J438">
            <v>0</v>
          </cell>
          <cell r="K438">
            <v>1</v>
          </cell>
          <cell r="L438">
            <v>0</v>
          </cell>
          <cell r="M438">
            <v>1</v>
          </cell>
          <cell r="N438">
            <v>2.6665899999999998</v>
          </cell>
          <cell r="O438">
            <v>1</v>
          </cell>
        </row>
        <row r="439">
          <cell r="D439">
            <v>41404</v>
          </cell>
          <cell r="F439" t="str">
            <v xml:space="preserve"> </v>
          </cell>
          <cell r="G439" t="str">
            <v xml:space="preserve"> </v>
          </cell>
          <cell r="N439">
            <v>2.6665899999999998</v>
          </cell>
        </row>
        <row r="440">
          <cell r="D440">
            <v>41425</v>
          </cell>
          <cell r="E440">
            <v>0</v>
          </cell>
          <cell r="F440">
            <v>1</v>
          </cell>
          <cell r="G440">
            <v>1</v>
          </cell>
          <cell r="H440">
            <v>3.0223</v>
          </cell>
          <cell r="I440">
            <v>0</v>
          </cell>
          <cell r="J440">
            <v>0</v>
          </cell>
          <cell r="K440">
            <v>1</v>
          </cell>
          <cell r="L440">
            <v>0</v>
          </cell>
          <cell r="M440">
            <v>1</v>
          </cell>
          <cell r="N440">
            <v>2.6665899999999998</v>
          </cell>
          <cell r="O440">
            <v>1</v>
          </cell>
        </row>
        <row r="441">
          <cell r="D441">
            <v>41435</v>
          </cell>
          <cell r="F441" t="str">
            <v xml:space="preserve"> </v>
          </cell>
          <cell r="G441" t="str">
            <v xml:space="preserve"> </v>
          </cell>
          <cell r="N441">
            <v>2.6665899999999998</v>
          </cell>
        </row>
        <row r="442">
          <cell r="D442">
            <v>41455</v>
          </cell>
          <cell r="E442">
            <v>0</v>
          </cell>
          <cell r="F442">
            <v>1</v>
          </cell>
          <cell r="G442">
            <v>1</v>
          </cell>
          <cell r="H442">
            <v>3.0223</v>
          </cell>
          <cell r="I442">
            <v>0</v>
          </cell>
          <cell r="J442">
            <v>0</v>
          </cell>
          <cell r="K442">
            <v>1</v>
          </cell>
          <cell r="L442">
            <v>0</v>
          </cell>
          <cell r="M442">
            <v>1</v>
          </cell>
          <cell r="N442">
            <v>2.6665899999999998</v>
          </cell>
          <cell r="O442">
            <v>1</v>
          </cell>
        </row>
        <row r="443">
          <cell r="D443">
            <v>41465</v>
          </cell>
          <cell r="F443" t="str">
            <v xml:space="preserve"> </v>
          </cell>
          <cell r="G443" t="str">
            <v xml:space="preserve"> </v>
          </cell>
          <cell r="N443">
            <v>2.6665899999999998</v>
          </cell>
        </row>
        <row r="444">
          <cell r="D444">
            <v>41486</v>
          </cell>
          <cell r="E444">
            <v>0</v>
          </cell>
          <cell r="F444">
            <v>1</v>
          </cell>
          <cell r="G444">
            <v>1</v>
          </cell>
          <cell r="H444">
            <v>3.0223</v>
          </cell>
          <cell r="I444">
            <v>0</v>
          </cell>
          <cell r="J444">
            <v>0</v>
          </cell>
          <cell r="K444">
            <v>1</v>
          </cell>
          <cell r="L444">
            <v>0</v>
          </cell>
          <cell r="M444">
            <v>1</v>
          </cell>
          <cell r="N444">
            <v>2.6665899999999998</v>
          </cell>
          <cell r="O444">
            <v>1</v>
          </cell>
        </row>
        <row r="445">
          <cell r="D445">
            <v>41496</v>
          </cell>
          <cell r="F445" t="str">
            <v xml:space="preserve"> </v>
          </cell>
          <cell r="G445" t="str">
            <v xml:space="preserve"> </v>
          </cell>
          <cell r="N445">
            <v>2.6665899999999998</v>
          </cell>
        </row>
        <row r="446">
          <cell r="D446">
            <v>41517</v>
          </cell>
          <cell r="E446">
            <v>0</v>
          </cell>
          <cell r="F446">
            <v>1</v>
          </cell>
          <cell r="G446">
            <v>1</v>
          </cell>
          <cell r="H446">
            <v>3.0223</v>
          </cell>
          <cell r="I446">
            <v>0</v>
          </cell>
          <cell r="J446">
            <v>0</v>
          </cell>
          <cell r="K446">
            <v>1</v>
          </cell>
          <cell r="L446">
            <v>0</v>
          </cell>
          <cell r="M446">
            <v>1</v>
          </cell>
          <cell r="N446">
            <v>2.6665899999999998</v>
          </cell>
          <cell r="O446">
            <v>1</v>
          </cell>
        </row>
        <row r="447">
          <cell r="D447">
            <v>41527</v>
          </cell>
          <cell r="F447" t="str">
            <v xml:space="preserve"> </v>
          </cell>
          <cell r="G447" t="str">
            <v xml:space="preserve"> </v>
          </cell>
          <cell r="N447">
            <v>2.6665899999999998</v>
          </cell>
        </row>
        <row r="448">
          <cell r="D448">
            <v>41547</v>
          </cell>
          <cell r="E448">
            <v>0</v>
          </cell>
          <cell r="F448">
            <v>1</v>
          </cell>
          <cell r="G448">
            <v>1</v>
          </cell>
          <cell r="H448">
            <v>3.0223</v>
          </cell>
          <cell r="I448">
            <v>0</v>
          </cell>
          <cell r="J448">
            <v>0</v>
          </cell>
          <cell r="K448">
            <v>1</v>
          </cell>
          <cell r="L448">
            <v>0</v>
          </cell>
          <cell r="M448">
            <v>1</v>
          </cell>
          <cell r="N448">
            <v>2.6665899999999998</v>
          </cell>
          <cell r="O448">
            <v>1</v>
          </cell>
        </row>
        <row r="449">
          <cell r="D449">
            <v>41557</v>
          </cell>
          <cell r="F449" t="str">
            <v xml:space="preserve"> </v>
          </cell>
          <cell r="G449" t="str">
            <v xml:space="preserve"> </v>
          </cell>
          <cell r="N449">
            <v>2.6665899999999998</v>
          </cell>
        </row>
        <row r="450">
          <cell r="D450">
            <v>41578</v>
          </cell>
          <cell r="E450">
            <v>0</v>
          </cell>
          <cell r="F450">
            <v>1</v>
          </cell>
          <cell r="G450">
            <v>1</v>
          </cell>
          <cell r="H450">
            <v>3.0223</v>
          </cell>
          <cell r="I450">
            <v>0</v>
          </cell>
          <cell r="J450">
            <v>0</v>
          </cell>
          <cell r="K450">
            <v>1</v>
          </cell>
          <cell r="L450">
            <v>0</v>
          </cell>
          <cell r="M450">
            <v>1</v>
          </cell>
          <cell r="N450">
            <v>2.6665899999999998</v>
          </cell>
          <cell r="O450">
            <v>1</v>
          </cell>
        </row>
        <row r="451">
          <cell r="D451">
            <v>41588</v>
          </cell>
          <cell r="F451" t="str">
            <v xml:space="preserve"> </v>
          </cell>
          <cell r="G451" t="str">
            <v xml:space="preserve"> </v>
          </cell>
          <cell r="N451">
            <v>2.6665899999999998</v>
          </cell>
        </row>
        <row r="452">
          <cell r="D452">
            <v>41608</v>
          </cell>
          <cell r="E452">
            <v>0</v>
          </cell>
          <cell r="F452">
            <v>1</v>
          </cell>
          <cell r="G452">
            <v>1</v>
          </cell>
          <cell r="H452">
            <v>3.0223</v>
          </cell>
          <cell r="I452">
            <v>0</v>
          </cell>
          <cell r="J452">
            <v>0</v>
          </cell>
          <cell r="K452">
            <v>1</v>
          </cell>
          <cell r="L452">
            <v>0</v>
          </cell>
          <cell r="M452">
            <v>1</v>
          </cell>
          <cell r="N452">
            <v>2.6665899999999998</v>
          </cell>
          <cell r="O452">
            <v>1</v>
          </cell>
        </row>
        <row r="453">
          <cell r="D453">
            <v>41618</v>
          </cell>
          <cell r="F453" t="str">
            <v xml:space="preserve"> </v>
          </cell>
          <cell r="G453" t="str">
            <v xml:space="preserve"> </v>
          </cell>
          <cell r="N453">
            <v>2.6665899999999998</v>
          </cell>
        </row>
        <row r="454">
          <cell r="D454">
            <v>41639</v>
          </cell>
          <cell r="E454">
            <v>0</v>
          </cell>
          <cell r="F454">
            <v>1</v>
          </cell>
          <cell r="G454">
            <v>1</v>
          </cell>
          <cell r="H454">
            <v>3.0223</v>
          </cell>
          <cell r="I454">
            <v>0</v>
          </cell>
          <cell r="J454">
            <v>0</v>
          </cell>
          <cell r="K454">
            <v>1</v>
          </cell>
          <cell r="L454">
            <v>0</v>
          </cell>
          <cell r="M454">
            <v>1</v>
          </cell>
          <cell r="N454">
            <v>2.6665899999999998</v>
          </cell>
          <cell r="O454">
            <v>1</v>
          </cell>
        </row>
        <row r="455">
          <cell r="D455">
            <v>41649</v>
          </cell>
          <cell r="F455" t="str">
            <v xml:space="preserve"> </v>
          </cell>
          <cell r="G455" t="str">
            <v xml:space="preserve"> </v>
          </cell>
          <cell r="N455">
            <v>2.6665899999999998</v>
          </cell>
        </row>
        <row r="456">
          <cell r="D456">
            <v>41670</v>
          </cell>
          <cell r="E456">
            <v>0</v>
          </cell>
          <cell r="F456">
            <v>1</v>
          </cell>
          <cell r="G456">
            <v>1</v>
          </cell>
          <cell r="H456">
            <v>3.0223</v>
          </cell>
          <cell r="I456">
            <v>0</v>
          </cell>
          <cell r="J456">
            <v>0</v>
          </cell>
          <cell r="K456">
            <v>1</v>
          </cell>
          <cell r="L456">
            <v>0</v>
          </cell>
          <cell r="M456">
            <v>1</v>
          </cell>
          <cell r="N456">
            <v>2.6665899999999998</v>
          </cell>
          <cell r="O456">
            <v>1</v>
          </cell>
        </row>
        <row r="457">
          <cell r="D457">
            <v>41680</v>
          </cell>
          <cell r="F457" t="str">
            <v xml:space="preserve"> </v>
          </cell>
          <cell r="G457" t="str">
            <v xml:space="preserve"> </v>
          </cell>
          <cell r="N457">
            <v>2.6665899999999998</v>
          </cell>
        </row>
        <row r="458">
          <cell r="D458">
            <v>41698</v>
          </cell>
          <cell r="E458">
            <v>0</v>
          </cell>
          <cell r="F458">
            <v>1</v>
          </cell>
          <cell r="G458">
            <v>1</v>
          </cell>
          <cell r="H458">
            <v>3.0223</v>
          </cell>
          <cell r="I458">
            <v>0</v>
          </cell>
          <cell r="J458">
            <v>0</v>
          </cell>
          <cell r="K458">
            <v>1</v>
          </cell>
          <cell r="L458">
            <v>0</v>
          </cell>
          <cell r="M458">
            <v>1</v>
          </cell>
          <cell r="N458">
            <v>2.6665899999999998</v>
          </cell>
          <cell r="O458">
            <v>1</v>
          </cell>
        </row>
        <row r="459">
          <cell r="D459">
            <v>41708</v>
          </cell>
          <cell r="F459" t="str">
            <v xml:space="preserve"> </v>
          </cell>
          <cell r="G459" t="str">
            <v xml:space="preserve"> </v>
          </cell>
          <cell r="N459">
            <v>2.6665899999999998</v>
          </cell>
        </row>
        <row r="460">
          <cell r="D460">
            <v>41729</v>
          </cell>
          <cell r="E460">
            <v>0</v>
          </cell>
          <cell r="F460">
            <v>1</v>
          </cell>
          <cell r="G460">
            <v>1</v>
          </cell>
          <cell r="H460">
            <v>3.0223</v>
          </cell>
          <cell r="I460">
            <v>0</v>
          </cell>
          <cell r="J460">
            <v>0</v>
          </cell>
          <cell r="K460">
            <v>1</v>
          </cell>
          <cell r="L460">
            <v>0</v>
          </cell>
          <cell r="M460">
            <v>1</v>
          </cell>
          <cell r="N460">
            <v>2.6665899999999998</v>
          </cell>
          <cell r="O460">
            <v>1</v>
          </cell>
        </row>
        <row r="461">
          <cell r="D461">
            <v>41739</v>
          </cell>
          <cell r="F461" t="str">
            <v xml:space="preserve"> </v>
          </cell>
          <cell r="G461" t="str">
            <v xml:space="preserve"> </v>
          </cell>
          <cell r="N461">
            <v>2.6665899999999998</v>
          </cell>
        </row>
        <row r="462">
          <cell r="D462">
            <v>41759</v>
          </cell>
          <cell r="E462">
            <v>0</v>
          </cell>
          <cell r="F462">
            <v>1</v>
          </cell>
          <cell r="G462">
            <v>1</v>
          </cell>
          <cell r="H462">
            <v>3.0223</v>
          </cell>
          <cell r="I462">
            <v>0</v>
          </cell>
          <cell r="J462">
            <v>0</v>
          </cell>
          <cell r="K462">
            <v>1</v>
          </cell>
          <cell r="L462">
            <v>0</v>
          </cell>
          <cell r="M462">
            <v>1</v>
          </cell>
          <cell r="N462">
            <v>2.6665899999999998</v>
          </cell>
          <cell r="O462">
            <v>1</v>
          </cell>
        </row>
        <row r="463">
          <cell r="D463">
            <v>41769</v>
          </cell>
          <cell r="F463" t="str">
            <v xml:space="preserve"> </v>
          </cell>
          <cell r="G463" t="str">
            <v xml:space="preserve"> </v>
          </cell>
          <cell r="N463">
            <v>2.6665899999999998</v>
          </cell>
        </row>
        <row r="464">
          <cell r="D464">
            <v>41790</v>
          </cell>
          <cell r="E464">
            <v>0</v>
          </cell>
          <cell r="F464">
            <v>1</v>
          </cell>
          <cell r="G464">
            <v>1</v>
          </cell>
          <cell r="H464">
            <v>3.0223</v>
          </cell>
          <cell r="I464">
            <v>0</v>
          </cell>
          <cell r="J464">
            <v>0</v>
          </cell>
          <cell r="K464">
            <v>1</v>
          </cell>
          <cell r="L464">
            <v>0</v>
          </cell>
          <cell r="M464">
            <v>1</v>
          </cell>
          <cell r="N464">
            <v>2.6665899999999998</v>
          </cell>
          <cell r="O464">
            <v>1</v>
          </cell>
        </row>
        <row r="465">
          <cell r="D465">
            <v>41800</v>
          </cell>
          <cell r="F465" t="str">
            <v xml:space="preserve"> </v>
          </cell>
          <cell r="G465" t="str">
            <v xml:space="preserve"> </v>
          </cell>
          <cell r="N465">
            <v>2.6665899999999998</v>
          </cell>
        </row>
        <row r="466">
          <cell r="D466">
            <v>41820</v>
          </cell>
          <cell r="E466">
            <v>0</v>
          </cell>
          <cell r="F466">
            <v>1</v>
          </cell>
          <cell r="G466">
            <v>1</v>
          </cell>
          <cell r="H466">
            <v>3.0223</v>
          </cell>
          <cell r="I466">
            <v>0</v>
          </cell>
          <cell r="J466">
            <v>0</v>
          </cell>
          <cell r="K466">
            <v>1</v>
          </cell>
          <cell r="L466">
            <v>0</v>
          </cell>
          <cell r="M466">
            <v>1</v>
          </cell>
          <cell r="N466">
            <v>2.6665899999999998</v>
          </cell>
          <cell r="O466">
            <v>1</v>
          </cell>
        </row>
        <row r="467">
          <cell r="D467">
            <v>41830</v>
          </cell>
          <cell r="F467" t="str">
            <v xml:space="preserve"> </v>
          </cell>
          <cell r="G467" t="str">
            <v xml:space="preserve"> </v>
          </cell>
          <cell r="N467">
            <v>2.6665899999999998</v>
          </cell>
        </row>
        <row r="468">
          <cell r="D468">
            <v>41851</v>
          </cell>
          <cell r="E468">
            <v>0</v>
          </cell>
          <cell r="F468">
            <v>1</v>
          </cell>
          <cell r="G468">
            <v>1</v>
          </cell>
          <cell r="H468">
            <v>3.0223</v>
          </cell>
          <cell r="I468">
            <v>0</v>
          </cell>
          <cell r="J468">
            <v>0</v>
          </cell>
          <cell r="K468">
            <v>1</v>
          </cell>
          <cell r="L468">
            <v>0</v>
          </cell>
          <cell r="M468">
            <v>1</v>
          </cell>
          <cell r="N468">
            <v>2.6665899999999998</v>
          </cell>
          <cell r="O468">
            <v>1</v>
          </cell>
        </row>
        <row r="469">
          <cell r="D469">
            <v>41861</v>
          </cell>
          <cell r="F469" t="str">
            <v xml:space="preserve"> </v>
          </cell>
          <cell r="G469" t="str">
            <v xml:space="preserve"> </v>
          </cell>
          <cell r="N469">
            <v>2.6665899999999998</v>
          </cell>
        </row>
        <row r="470">
          <cell r="D470">
            <v>41882</v>
          </cell>
          <cell r="E470">
            <v>0</v>
          </cell>
          <cell r="F470">
            <v>1</v>
          </cell>
          <cell r="G470">
            <v>1</v>
          </cell>
          <cell r="H470">
            <v>3.0223</v>
          </cell>
          <cell r="I470">
            <v>0</v>
          </cell>
          <cell r="J470">
            <v>0</v>
          </cell>
          <cell r="K470">
            <v>1</v>
          </cell>
          <cell r="L470">
            <v>0</v>
          </cell>
          <cell r="M470">
            <v>1</v>
          </cell>
          <cell r="N470">
            <v>2.6665899999999998</v>
          </cell>
          <cell r="O470">
            <v>1</v>
          </cell>
        </row>
        <row r="471">
          <cell r="D471">
            <v>41892</v>
          </cell>
          <cell r="F471" t="str">
            <v xml:space="preserve"> </v>
          </cell>
          <cell r="G471" t="str">
            <v xml:space="preserve"> </v>
          </cell>
          <cell r="N471">
            <v>2.6665899999999998</v>
          </cell>
        </row>
        <row r="472">
          <cell r="D472">
            <v>41912</v>
          </cell>
          <cell r="E472">
            <v>0</v>
          </cell>
          <cell r="F472">
            <v>1</v>
          </cell>
          <cell r="G472">
            <v>1</v>
          </cell>
          <cell r="H472">
            <v>3.0223</v>
          </cell>
          <cell r="I472">
            <v>0</v>
          </cell>
          <cell r="J472">
            <v>0</v>
          </cell>
          <cell r="K472">
            <v>1</v>
          </cell>
          <cell r="L472">
            <v>0</v>
          </cell>
          <cell r="M472">
            <v>1</v>
          </cell>
          <cell r="N472">
            <v>2.6665899999999998</v>
          </cell>
          <cell r="O472">
            <v>1</v>
          </cell>
        </row>
        <row r="473">
          <cell r="D473">
            <v>41922</v>
          </cell>
          <cell r="F473" t="str">
            <v xml:space="preserve"> </v>
          </cell>
          <cell r="G473" t="str">
            <v xml:space="preserve"> </v>
          </cell>
          <cell r="N473">
            <v>2.6665899999999998</v>
          </cell>
        </row>
        <row r="474">
          <cell r="D474">
            <v>41943</v>
          </cell>
          <cell r="E474">
            <v>0</v>
          </cell>
          <cell r="F474">
            <v>1</v>
          </cell>
          <cell r="G474">
            <v>1</v>
          </cell>
          <cell r="H474">
            <v>3.0223</v>
          </cell>
          <cell r="I474">
            <v>0</v>
          </cell>
          <cell r="J474">
            <v>0</v>
          </cell>
          <cell r="K474">
            <v>1</v>
          </cell>
          <cell r="L474">
            <v>0</v>
          </cell>
          <cell r="M474">
            <v>1</v>
          </cell>
          <cell r="N474">
            <v>2.6665899999999998</v>
          </cell>
          <cell r="O474">
            <v>1</v>
          </cell>
        </row>
        <row r="475">
          <cell r="D475">
            <v>41953</v>
          </cell>
          <cell r="F475" t="str">
            <v xml:space="preserve"> </v>
          </cell>
          <cell r="G475" t="str">
            <v xml:space="preserve"> </v>
          </cell>
          <cell r="N475">
            <v>2.6665899999999998</v>
          </cell>
        </row>
        <row r="476">
          <cell r="D476">
            <v>41973</v>
          </cell>
          <cell r="E476">
            <v>0</v>
          </cell>
          <cell r="F476">
            <v>1</v>
          </cell>
          <cell r="G476">
            <v>1</v>
          </cell>
          <cell r="H476">
            <v>3.0223</v>
          </cell>
          <cell r="I476">
            <v>0</v>
          </cell>
          <cell r="J476">
            <v>0</v>
          </cell>
          <cell r="K476">
            <v>1</v>
          </cell>
          <cell r="L476">
            <v>0</v>
          </cell>
          <cell r="M476">
            <v>1</v>
          </cell>
          <cell r="N476">
            <v>2.6665899999999998</v>
          </cell>
          <cell r="O476">
            <v>1</v>
          </cell>
        </row>
        <row r="477">
          <cell r="D477">
            <v>41983</v>
          </cell>
          <cell r="F477" t="str">
            <v xml:space="preserve"> </v>
          </cell>
          <cell r="G477" t="str">
            <v xml:space="preserve"> </v>
          </cell>
          <cell r="N477">
            <v>2.6665899999999998</v>
          </cell>
        </row>
        <row r="478">
          <cell r="D478">
            <v>42004</v>
          </cell>
          <cell r="E478">
            <v>0</v>
          </cell>
          <cell r="F478">
            <v>1</v>
          </cell>
          <cell r="G478">
            <v>1</v>
          </cell>
          <cell r="H478">
            <v>3.0223</v>
          </cell>
          <cell r="I478">
            <v>0</v>
          </cell>
          <cell r="J478">
            <v>0</v>
          </cell>
          <cell r="K478">
            <v>1</v>
          </cell>
          <cell r="L478">
            <v>0</v>
          </cell>
          <cell r="M478">
            <v>1</v>
          </cell>
          <cell r="N478">
            <v>2.6665899999999998</v>
          </cell>
          <cell r="O478">
            <v>1</v>
          </cell>
        </row>
        <row r="479">
          <cell r="D479">
            <v>42014</v>
          </cell>
          <cell r="F479" t="str">
            <v xml:space="preserve"> </v>
          </cell>
          <cell r="G479" t="str">
            <v xml:space="preserve"> </v>
          </cell>
          <cell r="N479">
            <v>2.6665899999999998</v>
          </cell>
        </row>
        <row r="480">
          <cell r="D480">
            <v>42035</v>
          </cell>
          <cell r="E480">
            <v>0</v>
          </cell>
          <cell r="F480">
            <v>1</v>
          </cell>
          <cell r="G480">
            <v>1</v>
          </cell>
          <cell r="H480">
            <v>3.0223</v>
          </cell>
          <cell r="I480">
            <v>0</v>
          </cell>
          <cell r="J480">
            <v>0</v>
          </cell>
          <cell r="K480">
            <v>1</v>
          </cell>
          <cell r="L480">
            <v>0</v>
          </cell>
          <cell r="M480">
            <v>1</v>
          </cell>
          <cell r="N480">
            <v>2.6665899999999998</v>
          </cell>
          <cell r="O480">
            <v>1</v>
          </cell>
        </row>
        <row r="481">
          <cell r="D481">
            <v>42045</v>
          </cell>
          <cell r="F481" t="str">
            <v xml:space="preserve"> </v>
          </cell>
          <cell r="G481" t="str">
            <v xml:space="preserve"> </v>
          </cell>
          <cell r="N481">
            <v>2.6665899999999998</v>
          </cell>
        </row>
        <row r="482">
          <cell r="D482">
            <v>42063</v>
          </cell>
          <cell r="E482">
            <v>0</v>
          </cell>
          <cell r="F482">
            <v>1</v>
          </cell>
          <cell r="G482">
            <v>1</v>
          </cell>
          <cell r="H482">
            <v>3.0223</v>
          </cell>
          <cell r="I482">
            <v>0</v>
          </cell>
          <cell r="J482">
            <v>0</v>
          </cell>
          <cell r="K482">
            <v>1</v>
          </cell>
          <cell r="L482">
            <v>0</v>
          </cell>
          <cell r="M482">
            <v>1</v>
          </cell>
          <cell r="N482">
            <v>2.6665899999999998</v>
          </cell>
          <cell r="O482">
            <v>1</v>
          </cell>
        </row>
        <row r="483">
          <cell r="D483">
            <v>42073</v>
          </cell>
          <cell r="F483" t="str">
            <v xml:space="preserve"> </v>
          </cell>
          <cell r="G483" t="str">
            <v xml:space="preserve"> </v>
          </cell>
          <cell r="N483">
            <v>2.6665899999999998</v>
          </cell>
        </row>
        <row r="484">
          <cell r="D484">
            <v>42094</v>
          </cell>
          <cell r="E484">
            <v>0</v>
          </cell>
          <cell r="F484">
            <v>1</v>
          </cell>
          <cell r="G484">
            <v>1</v>
          </cell>
          <cell r="H484">
            <v>3.0223</v>
          </cell>
          <cell r="I484">
            <v>0</v>
          </cell>
          <cell r="J484">
            <v>0</v>
          </cell>
          <cell r="K484">
            <v>1</v>
          </cell>
          <cell r="L484">
            <v>0</v>
          </cell>
          <cell r="M484">
            <v>1</v>
          </cell>
          <cell r="N484">
            <v>2.6665899999999998</v>
          </cell>
          <cell r="O484">
            <v>1</v>
          </cell>
        </row>
        <row r="485">
          <cell r="D485">
            <v>42104</v>
          </cell>
          <cell r="F485" t="str">
            <v xml:space="preserve"> </v>
          </cell>
          <cell r="G485" t="str">
            <v xml:space="preserve"> </v>
          </cell>
          <cell r="N485">
            <v>2.6665899999999998</v>
          </cell>
        </row>
        <row r="486">
          <cell r="D486">
            <v>42124</v>
          </cell>
          <cell r="E486">
            <v>0</v>
          </cell>
          <cell r="F486">
            <v>1</v>
          </cell>
          <cell r="G486">
            <v>1</v>
          </cell>
          <cell r="H486">
            <v>3.0223</v>
          </cell>
          <cell r="I486">
            <v>0</v>
          </cell>
          <cell r="J486">
            <v>0</v>
          </cell>
          <cell r="K486">
            <v>1</v>
          </cell>
          <cell r="L486">
            <v>0</v>
          </cell>
          <cell r="M486">
            <v>1</v>
          </cell>
          <cell r="N486">
            <v>2.6665899999999998</v>
          </cell>
          <cell r="O486">
            <v>1</v>
          </cell>
        </row>
        <row r="487">
          <cell r="D487">
            <v>42134</v>
          </cell>
          <cell r="F487" t="str">
            <v xml:space="preserve"> </v>
          </cell>
          <cell r="G487" t="str">
            <v xml:space="preserve"> </v>
          </cell>
          <cell r="N487">
            <v>2.6665899999999998</v>
          </cell>
        </row>
        <row r="488">
          <cell r="D488">
            <v>42155</v>
          </cell>
          <cell r="E488">
            <v>0</v>
          </cell>
          <cell r="F488">
            <v>1</v>
          </cell>
          <cell r="G488">
            <v>1</v>
          </cell>
          <cell r="H488">
            <v>3.0223</v>
          </cell>
          <cell r="I488">
            <v>0</v>
          </cell>
          <cell r="J488">
            <v>0</v>
          </cell>
          <cell r="K488">
            <v>1</v>
          </cell>
          <cell r="L488">
            <v>0</v>
          </cell>
          <cell r="M488">
            <v>1</v>
          </cell>
          <cell r="N488">
            <v>2.6665899999999998</v>
          </cell>
          <cell r="O488">
            <v>1</v>
          </cell>
        </row>
        <row r="489">
          <cell r="D489">
            <v>42165</v>
          </cell>
          <cell r="F489" t="str">
            <v xml:space="preserve"> </v>
          </cell>
          <cell r="G489" t="str">
            <v xml:space="preserve"> </v>
          </cell>
          <cell r="N489">
            <v>2.6665899999999998</v>
          </cell>
        </row>
        <row r="490">
          <cell r="D490">
            <v>42185</v>
          </cell>
          <cell r="E490">
            <v>0</v>
          </cell>
          <cell r="F490">
            <v>1</v>
          </cell>
          <cell r="G490">
            <v>1</v>
          </cell>
          <cell r="H490">
            <v>3.0223</v>
          </cell>
          <cell r="I490">
            <v>0</v>
          </cell>
          <cell r="J490">
            <v>0</v>
          </cell>
          <cell r="K490">
            <v>1</v>
          </cell>
          <cell r="L490">
            <v>0</v>
          </cell>
          <cell r="M490">
            <v>1</v>
          </cell>
          <cell r="N490">
            <v>2.6665899999999998</v>
          </cell>
          <cell r="O490">
            <v>1</v>
          </cell>
        </row>
        <row r="491">
          <cell r="D491">
            <v>42195</v>
          </cell>
          <cell r="F491" t="str">
            <v xml:space="preserve"> </v>
          </cell>
          <cell r="G491" t="str">
            <v xml:space="preserve"> </v>
          </cell>
          <cell r="N491">
            <v>2.6665899999999998</v>
          </cell>
        </row>
        <row r="492">
          <cell r="D492">
            <v>42216</v>
          </cell>
          <cell r="E492">
            <v>0</v>
          </cell>
          <cell r="F492">
            <v>1</v>
          </cell>
          <cell r="G492">
            <v>1</v>
          </cell>
          <cell r="H492">
            <v>3.0223</v>
          </cell>
          <cell r="I492">
            <v>0</v>
          </cell>
          <cell r="J492">
            <v>0</v>
          </cell>
          <cell r="K492">
            <v>1</v>
          </cell>
          <cell r="L492">
            <v>0</v>
          </cell>
          <cell r="M492">
            <v>1</v>
          </cell>
          <cell r="N492">
            <v>2.6665899999999998</v>
          </cell>
          <cell r="O492">
            <v>1</v>
          </cell>
        </row>
        <row r="493">
          <cell r="D493">
            <v>42226</v>
          </cell>
          <cell r="F493" t="str">
            <v xml:space="preserve"> </v>
          </cell>
          <cell r="G493" t="str">
            <v xml:space="preserve"> </v>
          </cell>
          <cell r="N493">
            <v>2.6665899999999998</v>
          </cell>
        </row>
        <row r="494">
          <cell r="D494">
            <v>42247</v>
          </cell>
          <cell r="E494">
            <v>0</v>
          </cell>
          <cell r="F494">
            <v>1</v>
          </cell>
          <cell r="G494">
            <v>1</v>
          </cell>
          <cell r="H494">
            <v>3.0223</v>
          </cell>
          <cell r="I494">
            <v>0</v>
          </cell>
          <cell r="J494">
            <v>0</v>
          </cell>
          <cell r="K494">
            <v>1</v>
          </cell>
          <cell r="L494">
            <v>0</v>
          </cell>
          <cell r="M494">
            <v>1</v>
          </cell>
          <cell r="N494">
            <v>2.6665899999999998</v>
          </cell>
          <cell r="O494">
            <v>1</v>
          </cell>
        </row>
        <row r="495">
          <cell r="D495">
            <v>42257</v>
          </cell>
          <cell r="F495" t="str">
            <v xml:space="preserve"> </v>
          </cell>
          <cell r="G495" t="str">
            <v xml:space="preserve"> </v>
          </cell>
          <cell r="N495">
            <v>2.6665899999999998</v>
          </cell>
        </row>
        <row r="496">
          <cell r="D496">
            <v>42277</v>
          </cell>
          <cell r="E496">
            <v>0</v>
          </cell>
          <cell r="F496">
            <v>1</v>
          </cell>
          <cell r="G496">
            <v>1</v>
          </cell>
          <cell r="H496">
            <v>3.0223</v>
          </cell>
          <cell r="I496">
            <v>0</v>
          </cell>
          <cell r="J496">
            <v>0</v>
          </cell>
          <cell r="K496">
            <v>1</v>
          </cell>
          <cell r="L496">
            <v>0</v>
          </cell>
          <cell r="M496">
            <v>1</v>
          </cell>
          <cell r="N496">
            <v>2.6665899999999998</v>
          </cell>
          <cell r="O496">
            <v>1</v>
          </cell>
        </row>
        <row r="497">
          <cell r="D497">
            <v>42287</v>
          </cell>
          <cell r="F497" t="str">
            <v xml:space="preserve"> </v>
          </cell>
          <cell r="G497" t="str">
            <v xml:space="preserve"> </v>
          </cell>
          <cell r="N497">
            <v>2.6665899999999998</v>
          </cell>
        </row>
        <row r="498">
          <cell r="D498">
            <v>42308</v>
          </cell>
          <cell r="E498">
            <v>0</v>
          </cell>
          <cell r="F498">
            <v>1</v>
          </cell>
          <cell r="G498">
            <v>1</v>
          </cell>
          <cell r="H498">
            <v>3.0223</v>
          </cell>
          <cell r="I498">
            <v>0</v>
          </cell>
          <cell r="J498">
            <v>0</v>
          </cell>
          <cell r="K498">
            <v>1</v>
          </cell>
          <cell r="L498">
            <v>0</v>
          </cell>
          <cell r="M498">
            <v>1</v>
          </cell>
          <cell r="N498">
            <v>2.6665899999999998</v>
          </cell>
          <cell r="O498">
            <v>1</v>
          </cell>
        </row>
        <row r="499">
          <cell r="D499">
            <v>42318</v>
          </cell>
          <cell r="F499" t="str">
            <v xml:space="preserve"> </v>
          </cell>
          <cell r="G499" t="str">
            <v xml:space="preserve"> </v>
          </cell>
          <cell r="N499">
            <v>2.6665899999999998</v>
          </cell>
        </row>
        <row r="500">
          <cell r="D500">
            <v>42338</v>
          </cell>
          <cell r="E500">
            <v>0</v>
          </cell>
          <cell r="F500">
            <v>1</v>
          </cell>
          <cell r="G500">
            <v>1</v>
          </cell>
          <cell r="H500">
            <v>3.0223</v>
          </cell>
          <cell r="I500">
            <v>0</v>
          </cell>
          <cell r="J500">
            <v>0</v>
          </cell>
          <cell r="K500">
            <v>1</v>
          </cell>
          <cell r="L500">
            <v>0</v>
          </cell>
          <cell r="M500">
            <v>1</v>
          </cell>
          <cell r="N500">
            <v>2.6665899999999998</v>
          </cell>
          <cell r="O500">
            <v>1</v>
          </cell>
        </row>
        <row r="501">
          <cell r="D501">
            <v>42348</v>
          </cell>
          <cell r="F501" t="str">
            <v xml:space="preserve"> </v>
          </cell>
          <cell r="G501" t="str">
            <v xml:space="preserve"> </v>
          </cell>
          <cell r="N501">
            <v>2.6665899999999998</v>
          </cell>
        </row>
        <row r="502">
          <cell r="D502">
            <v>42369</v>
          </cell>
          <cell r="E502">
            <v>0</v>
          </cell>
          <cell r="F502">
            <v>1</v>
          </cell>
          <cell r="G502">
            <v>1</v>
          </cell>
          <cell r="H502">
            <v>3.0223</v>
          </cell>
          <cell r="I502">
            <v>0</v>
          </cell>
          <cell r="J502">
            <v>0</v>
          </cell>
          <cell r="K502">
            <v>1</v>
          </cell>
          <cell r="L502">
            <v>0</v>
          </cell>
          <cell r="M502">
            <v>1</v>
          </cell>
          <cell r="N502">
            <v>2.6665899999999998</v>
          </cell>
          <cell r="O502">
            <v>1</v>
          </cell>
        </row>
        <row r="503">
          <cell r="D503">
            <v>42379</v>
          </cell>
          <cell r="F503" t="str">
            <v xml:space="preserve"> </v>
          </cell>
          <cell r="G503" t="str">
            <v xml:space="preserve"> </v>
          </cell>
          <cell r="N503">
            <v>2.6665899999999998</v>
          </cell>
        </row>
        <row r="504">
          <cell r="D504">
            <v>42400</v>
          </cell>
          <cell r="E504">
            <v>0</v>
          </cell>
          <cell r="F504">
            <v>1</v>
          </cell>
          <cell r="G504">
            <v>1</v>
          </cell>
          <cell r="H504">
            <v>3.0223</v>
          </cell>
          <cell r="I504">
            <v>0</v>
          </cell>
          <cell r="J504">
            <v>0</v>
          </cell>
          <cell r="K504">
            <v>1</v>
          </cell>
          <cell r="L504">
            <v>0</v>
          </cell>
          <cell r="M504">
            <v>1</v>
          </cell>
          <cell r="N504">
            <v>2.6665899999999998</v>
          </cell>
          <cell r="O504">
            <v>1</v>
          </cell>
        </row>
        <row r="505">
          <cell r="D505">
            <v>42410</v>
          </cell>
          <cell r="F505" t="str">
            <v xml:space="preserve"> </v>
          </cell>
          <cell r="G505" t="str">
            <v xml:space="preserve"> </v>
          </cell>
          <cell r="N505">
            <v>2.6665899999999998</v>
          </cell>
        </row>
        <row r="506">
          <cell r="D506">
            <v>42429</v>
          </cell>
          <cell r="E506">
            <v>0</v>
          </cell>
          <cell r="F506">
            <v>1</v>
          </cell>
          <cell r="G506">
            <v>1</v>
          </cell>
          <cell r="H506">
            <v>3.0223</v>
          </cell>
          <cell r="I506">
            <v>0</v>
          </cell>
          <cell r="J506">
            <v>0</v>
          </cell>
          <cell r="K506">
            <v>1</v>
          </cell>
          <cell r="L506">
            <v>0</v>
          </cell>
          <cell r="M506">
            <v>1</v>
          </cell>
          <cell r="N506">
            <v>2.6665899999999998</v>
          </cell>
          <cell r="O506">
            <v>1</v>
          </cell>
        </row>
        <row r="507">
          <cell r="D507">
            <v>42439</v>
          </cell>
          <cell r="F507" t="str">
            <v xml:space="preserve"> </v>
          </cell>
          <cell r="G507" t="str">
            <v xml:space="preserve"> </v>
          </cell>
          <cell r="N507">
            <v>2.6665899999999998</v>
          </cell>
        </row>
        <row r="508">
          <cell r="D508">
            <v>42460</v>
          </cell>
          <cell r="E508">
            <v>0</v>
          </cell>
          <cell r="F508">
            <v>1</v>
          </cell>
          <cell r="G508">
            <v>1</v>
          </cell>
          <cell r="H508">
            <v>3.0223</v>
          </cell>
          <cell r="I508">
            <v>0</v>
          </cell>
          <cell r="J508">
            <v>0</v>
          </cell>
          <cell r="K508">
            <v>1</v>
          </cell>
          <cell r="L508">
            <v>0</v>
          </cell>
          <cell r="M508">
            <v>1</v>
          </cell>
          <cell r="N508">
            <v>2.6665899999999998</v>
          </cell>
          <cell r="O508">
            <v>1</v>
          </cell>
        </row>
        <row r="509">
          <cell r="D509">
            <v>42470</v>
          </cell>
          <cell r="F509" t="str">
            <v xml:space="preserve"> </v>
          </cell>
          <cell r="G509" t="str">
            <v xml:space="preserve"> </v>
          </cell>
          <cell r="N509">
            <v>2.6665899999999998</v>
          </cell>
        </row>
        <row r="510">
          <cell r="D510">
            <v>42490</v>
          </cell>
          <cell r="E510">
            <v>0</v>
          </cell>
          <cell r="F510">
            <v>1</v>
          </cell>
          <cell r="G510">
            <v>1</v>
          </cell>
          <cell r="H510">
            <v>3.0223</v>
          </cell>
          <cell r="I510">
            <v>0</v>
          </cell>
          <cell r="J510">
            <v>0</v>
          </cell>
          <cell r="K510">
            <v>1</v>
          </cell>
          <cell r="L510">
            <v>0</v>
          </cell>
          <cell r="M510">
            <v>1</v>
          </cell>
          <cell r="N510">
            <v>2.6665899999999998</v>
          </cell>
          <cell r="O510">
            <v>1</v>
          </cell>
        </row>
        <row r="511">
          <cell r="D511">
            <v>42500</v>
          </cell>
          <cell r="F511" t="str">
            <v xml:space="preserve"> </v>
          </cell>
          <cell r="G511" t="str">
            <v xml:space="preserve"> </v>
          </cell>
          <cell r="N511">
            <v>2.6665899999999998</v>
          </cell>
        </row>
        <row r="512">
          <cell r="D512">
            <v>42521</v>
          </cell>
          <cell r="E512">
            <v>0</v>
          </cell>
          <cell r="F512">
            <v>1</v>
          </cell>
          <cell r="G512">
            <v>1</v>
          </cell>
          <cell r="H512">
            <v>3.0223</v>
          </cell>
          <cell r="I512">
            <v>0</v>
          </cell>
          <cell r="J512">
            <v>0</v>
          </cell>
          <cell r="K512">
            <v>1</v>
          </cell>
          <cell r="L512">
            <v>0</v>
          </cell>
          <cell r="M512">
            <v>1</v>
          </cell>
          <cell r="N512">
            <v>2.6665899999999998</v>
          </cell>
          <cell r="O512">
            <v>1</v>
          </cell>
        </row>
        <row r="513">
          <cell r="D513">
            <v>42531</v>
          </cell>
          <cell r="F513" t="str">
            <v xml:space="preserve"> </v>
          </cell>
          <cell r="G513" t="str">
            <v xml:space="preserve"> </v>
          </cell>
          <cell r="N513">
            <v>2.6665899999999998</v>
          </cell>
        </row>
        <row r="514">
          <cell r="D514">
            <v>42551</v>
          </cell>
          <cell r="E514">
            <v>0</v>
          </cell>
          <cell r="F514">
            <v>1</v>
          </cell>
          <cell r="G514">
            <v>1</v>
          </cell>
          <cell r="H514">
            <v>3.0223</v>
          </cell>
          <cell r="I514">
            <v>0</v>
          </cell>
          <cell r="J514">
            <v>0</v>
          </cell>
          <cell r="K514">
            <v>1</v>
          </cell>
          <cell r="L514">
            <v>0</v>
          </cell>
          <cell r="M514">
            <v>1</v>
          </cell>
          <cell r="N514">
            <v>2.6665899999999998</v>
          </cell>
          <cell r="O514">
            <v>1</v>
          </cell>
        </row>
        <row r="515">
          <cell r="D515">
            <v>42561</v>
          </cell>
          <cell r="F515" t="str">
            <v xml:space="preserve"> </v>
          </cell>
          <cell r="G515" t="str">
            <v xml:space="preserve"> </v>
          </cell>
          <cell r="N515">
            <v>2.6665899999999998</v>
          </cell>
        </row>
        <row r="516">
          <cell r="D516">
            <v>42582</v>
          </cell>
          <cell r="E516">
            <v>0</v>
          </cell>
          <cell r="F516">
            <v>1</v>
          </cell>
          <cell r="G516">
            <v>1</v>
          </cell>
          <cell r="H516">
            <v>3.0223</v>
          </cell>
          <cell r="I516">
            <v>0</v>
          </cell>
          <cell r="J516">
            <v>0</v>
          </cell>
          <cell r="K516">
            <v>1</v>
          </cell>
          <cell r="L516">
            <v>0</v>
          </cell>
          <cell r="M516">
            <v>1</v>
          </cell>
          <cell r="N516">
            <v>2.6665899999999998</v>
          </cell>
          <cell r="O516">
            <v>1</v>
          </cell>
        </row>
        <row r="517">
          <cell r="D517">
            <v>42592</v>
          </cell>
          <cell r="F517" t="str">
            <v xml:space="preserve"> </v>
          </cell>
          <cell r="G517" t="str">
            <v xml:space="preserve"> </v>
          </cell>
          <cell r="N517">
            <v>2.6665899999999998</v>
          </cell>
        </row>
        <row r="518">
          <cell r="D518">
            <v>42613</v>
          </cell>
          <cell r="E518">
            <v>0</v>
          </cell>
          <cell r="F518">
            <v>1</v>
          </cell>
          <cell r="G518">
            <v>1</v>
          </cell>
          <cell r="H518">
            <v>3.0223</v>
          </cell>
          <cell r="I518">
            <v>0</v>
          </cell>
          <cell r="J518">
            <v>0</v>
          </cell>
          <cell r="K518">
            <v>1</v>
          </cell>
          <cell r="L518">
            <v>0</v>
          </cell>
          <cell r="M518">
            <v>1</v>
          </cell>
          <cell r="N518">
            <v>2.6665899999999998</v>
          </cell>
          <cell r="O518">
            <v>1</v>
          </cell>
        </row>
        <row r="519">
          <cell r="D519">
            <v>42623</v>
          </cell>
          <cell r="F519" t="str">
            <v xml:space="preserve"> </v>
          </cell>
          <cell r="G519" t="str">
            <v xml:space="preserve"> </v>
          </cell>
          <cell r="N519">
            <v>2.6665899999999998</v>
          </cell>
        </row>
        <row r="520">
          <cell r="D520">
            <v>42643</v>
          </cell>
          <cell r="E520">
            <v>0</v>
          </cell>
          <cell r="F520">
            <v>1</v>
          </cell>
          <cell r="G520">
            <v>1</v>
          </cell>
          <cell r="H520">
            <v>3.0223</v>
          </cell>
          <cell r="I520">
            <v>0</v>
          </cell>
          <cell r="J520">
            <v>0</v>
          </cell>
          <cell r="K520">
            <v>1</v>
          </cell>
          <cell r="L520">
            <v>0</v>
          </cell>
          <cell r="M520">
            <v>1</v>
          </cell>
          <cell r="N520">
            <v>2.6665899999999998</v>
          </cell>
          <cell r="O520">
            <v>1</v>
          </cell>
        </row>
        <row r="521">
          <cell r="D521">
            <v>42653</v>
          </cell>
          <cell r="F521" t="str">
            <v xml:space="preserve"> </v>
          </cell>
          <cell r="G521" t="str">
            <v xml:space="preserve"> </v>
          </cell>
          <cell r="N521">
            <v>2.6665899999999998</v>
          </cell>
        </row>
        <row r="522">
          <cell r="D522">
            <v>42674</v>
          </cell>
          <cell r="E522">
            <v>0</v>
          </cell>
          <cell r="F522">
            <v>1</v>
          </cell>
          <cell r="G522">
            <v>1</v>
          </cell>
          <cell r="H522">
            <v>3.0223</v>
          </cell>
          <cell r="I522">
            <v>0</v>
          </cell>
          <cell r="J522">
            <v>0</v>
          </cell>
          <cell r="K522">
            <v>1</v>
          </cell>
          <cell r="L522">
            <v>0</v>
          </cell>
          <cell r="M522">
            <v>1</v>
          </cell>
          <cell r="N522">
            <v>2.6665899999999998</v>
          </cell>
          <cell r="O522">
            <v>1</v>
          </cell>
        </row>
        <row r="523">
          <cell r="D523">
            <v>42684</v>
          </cell>
          <cell r="F523" t="str">
            <v xml:space="preserve"> </v>
          </cell>
          <cell r="G523" t="str">
            <v xml:space="preserve"> </v>
          </cell>
          <cell r="N523">
            <v>2.6665899999999998</v>
          </cell>
        </row>
        <row r="524">
          <cell r="D524">
            <v>42704</v>
          </cell>
          <cell r="E524">
            <v>0</v>
          </cell>
          <cell r="F524">
            <v>1</v>
          </cell>
          <cell r="G524">
            <v>1</v>
          </cell>
          <cell r="H524">
            <v>3.0223</v>
          </cell>
          <cell r="I524">
            <v>0</v>
          </cell>
          <cell r="J524">
            <v>0</v>
          </cell>
          <cell r="K524">
            <v>1</v>
          </cell>
          <cell r="L524">
            <v>0</v>
          </cell>
          <cell r="M524">
            <v>1</v>
          </cell>
          <cell r="N524">
            <v>2.6665899999999998</v>
          </cell>
          <cell r="O524">
            <v>1</v>
          </cell>
        </row>
        <row r="525">
          <cell r="D525">
            <v>42714</v>
          </cell>
          <cell r="F525" t="str">
            <v xml:space="preserve"> </v>
          </cell>
          <cell r="G525" t="str">
            <v xml:space="preserve"> </v>
          </cell>
          <cell r="N525">
            <v>2.6665899999999998</v>
          </cell>
        </row>
        <row r="526">
          <cell r="D526">
            <v>42735</v>
          </cell>
          <cell r="E526">
            <v>0</v>
          </cell>
          <cell r="F526">
            <v>1</v>
          </cell>
          <cell r="G526">
            <v>1</v>
          </cell>
          <cell r="H526">
            <v>3.0223</v>
          </cell>
          <cell r="I526">
            <v>0</v>
          </cell>
          <cell r="J526">
            <v>0</v>
          </cell>
          <cell r="K526">
            <v>1</v>
          </cell>
          <cell r="L526">
            <v>0</v>
          </cell>
          <cell r="M526">
            <v>1</v>
          </cell>
          <cell r="N526">
            <v>2.6665899999999998</v>
          </cell>
          <cell r="O526">
            <v>1</v>
          </cell>
        </row>
        <row r="527">
          <cell r="D527">
            <v>42745</v>
          </cell>
          <cell r="F527" t="str">
            <v xml:space="preserve"> </v>
          </cell>
          <cell r="G527" t="str">
            <v xml:space="preserve"> </v>
          </cell>
          <cell r="N527">
            <v>2.6665899999999998</v>
          </cell>
        </row>
        <row r="528">
          <cell r="D528">
            <v>42766</v>
          </cell>
          <cell r="E528">
            <v>0</v>
          </cell>
          <cell r="F528">
            <v>1</v>
          </cell>
          <cell r="G528">
            <v>1</v>
          </cell>
          <cell r="H528">
            <v>3.0223</v>
          </cell>
          <cell r="I528">
            <v>0</v>
          </cell>
          <cell r="J528">
            <v>0</v>
          </cell>
          <cell r="K528">
            <v>1</v>
          </cell>
          <cell r="L528">
            <v>0</v>
          </cell>
          <cell r="M528">
            <v>1</v>
          </cell>
          <cell r="N528">
            <v>2.6665899999999998</v>
          </cell>
          <cell r="O528">
            <v>1</v>
          </cell>
        </row>
        <row r="529">
          <cell r="D529">
            <v>42776</v>
          </cell>
          <cell r="F529" t="str">
            <v xml:space="preserve"> </v>
          </cell>
          <cell r="G529" t="str">
            <v xml:space="preserve"> </v>
          </cell>
          <cell r="N529">
            <v>2.6665899999999998</v>
          </cell>
        </row>
        <row r="530">
          <cell r="D530">
            <v>42794</v>
          </cell>
          <cell r="E530">
            <v>0</v>
          </cell>
          <cell r="F530">
            <v>1</v>
          </cell>
          <cell r="G530">
            <v>1</v>
          </cell>
          <cell r="H530">
            <v>3.0223</v>
          </cell>
          <cell r="I530">
            <v>0</v>
          </cell>
          <cell r="J530">
            <v>0</v>
          </cell>
          <cell r="K530">
            <v>1</v>
          </cell>
          <cell r="L530">
            <v>0</v>
          </cell>
          <cell r="M530">
            <v>1</v>
          </cell>
          <cell r="N530">
            <v>2.6665899999999998</v>
          </cell>
          <cell r="O530">
            <v>1</v>
          </cell>
        </row>
        <row r="531">
          <cell r="D531">
            <v>42804</v>
          </cell>
          <cell r="F531" t="str">
            <v xml:space="preserve"> </v>
          </cell>
          <cell r="G531" t="str">
            <v xml:space="preserve"> </v>
          </cell>
          <cell r="N531">
            <v>2.6665899999999998</v>
          </cell>
        </row>
        <row r="532">
          <cell r="D532">
            <v>42825</v>
          </cell>
          <cell r="E532">
            <v>0</v>
          </cell>
          <cell r="F532">
            <v>1</v>
          </cell>
          <cell r="G532">
            <v>1</v>
          </cell>
          <cell r="H532">
            <v>3.0223</v>
          </cell>
          <cell r="I532">
            <v>0</v>
          </cell>
          <cell r="J532">
            <v>0</v>
          </cell>
          <cell r="K532">
            <v>1</v>
          </cell>
          <cell r="L532">
            <v>0</v>
          </cell>
          <cell r="M532">
            <v>1</v>
          </cell>
          <cell r="N532">
            <v>2.6665899999999998</v>
          </cell>
          <cell r="O532">
            <v>1</v>
          </cell>
        </row>
        <row r="533">
          <cell r="D533">
            <v>42835</v>
          </cell>
          <cell r="F533" t="str">
            <v xml:space="preserve"> </v>
          </cell>
          <cell r="G533" t="str">
            <v xml:space="preserve"> </v>
          </cell>
          <cell r="N533">
            <v>2.6665899999999998</v>
          </cell>
        </row>
        <row r="534">
          <cell r="D534">
            <v>42855</v>
          </cell>
          <cell r="E534">
            <v>0</v>
          </cell>
          <cell r="F534">
            <v>1</v>
          </cell>
          <cell r="G534">
            <v>1</v>
          </cell>
          <cell r="H534">
            <v>3.0223</v>
          </cell>
          <cell r="I534">
            <v>0</v>
          </cell>
          <cell r="J534">
            <v>0</v>
          </cell>
          <cell r="K534">
            <v>1</v>
          </cell>
          <cell r="L534">
            <v>0</v>
          </cell>
          <cell r="M534">
            <v>1</v>
          </cell>
          <cell r="N534">
            <v>2.6665899999999998</v>
          </cell>
          <cell r="O534">
            <v>1</v>
          </cell>
        </row>
        <row r="535">
          <cell r="D535">
            <v>42865</v>
          </cell>
          <cell r="F535" t="str">
            <v xml:space="preserve"> </v>
          </cell>
          <cell r="G535" t="str">
            <v xml:space="preserve"> </v>
          </cell>
          <cell r="N535">
            <v>2.6665899999999998</v>
          </cell>
        </row>
        <row r="536">
          <cell r="D536">
            <v>42886</v>
          </cell>
          <cell r="E536">
            <v>0</v>
          </cell>
          <cell r="F536">
            <v>1</v>
          </cell>
          <cell r="G536">
            <v>1</v>
          </cell>
          <cell r="H536">
            <v>3.0223</v>
          </cell>
          <cell r="I536">
            <v>0</v>
          </cell>
          <cell r="J536">
            <v>0</v>
          </cell>
          <cell r="K536">
            <v>1</v>
          </cell>
          <cell r="L536">
            <v>0</v>
          </cell>
          <cell r="M536">
            <v>1</v>
          </cell>
          <cell r="N536">
            <v>2.6665899999999998</v>
          </cell>
          <cell r="O536">
            <v>1</v>
          </cell>
        </row>
        <row r="537">
          <cell r="D537">
            <v>42896</v>
          </cell>
          <cell r="F537" t="str">
            <v xml:space="preserve"> </v>
          </cell>
          <cell r="G537" t="str">
            <v xml:space="preserve"> </v>
          </cell>
          <cell r="N537">
            <v>2.6665899999999998</v>
          </cell>
        </row>
        <row r="538">
          <cell r="D538">
            <v>42916</v>
          </cell>
          <cell r="E538">
            <v>0</v>
          </cell>
          <cell r="F538">
            <v>1</v>
          </cell>
          <cell r="G538">
            <v>1</v>
          </cell>
          <cell r="H538">
            <v>3.0223</v>
          </cell>
          <cell r="I538">
            <v>0</v>
          </cell>
          <cell r="J538">
            <v>0</v>
          </cell>
          <cell r="K538">
            <v>1</v>
          </cell>
          <cell r="L538">
            <v>0</v>
          </cell>
          <cell r="M538">
            <v>1</v>
          </cell>
          <cell r="N538">
            <v>2.6665899999999998</v>
          </cell>
          <cell r="O538">
            <v>1</v>
          </cell>
        </row>
        <row r="539">
          <cell r="D539">
            <v>42926</v>
          </cell>
          <cell r="F539" t="str">
            <v xml:space="preserve"> </v>
          </cell>
          <cell r="G539" t="str">
            <v xml:space="preserve"> </v>
          </cell>
          <cell r="N539">
            <v>2.6665899999999998</v>
          </cell>
        </row>
        <row r="540">
          <cell r="D540">
            <v>42947</v>
          </cell>
          <cell r="E540">
            <v>0</v>
          </cell>
          <cell r="F540">
            <v>1</v>
          </cell>
          <cell r="G540">
            <v>1</v>
          </cell>
          <cell r="H540">
            <v>3.0223</v>
          </cell>
          <cell r="I540">
            <v>0</v>
          </cell>
          <cell r="J540">
            <v>0</v>
          </cell>
          <cell r="K540">
            <v>1</v>
          </cell>
          <cell r="L540">
            <v>0</v>
          </cell>
          <cell r="M540">
            <v>1</v>
          </cell>
          <cell r="N540">
            <v>2.6665899999999998</v>
          </cell>
          <cell r="O540">
            <v>1</v>
          </cell>
        </row>
        <row r="541">
          <cell r="D541">
            <v>42957</v>
          </cell>
          <cell r="F541" t="str">
            <v xml:space="preserve"> </v>
          </cell>
          <cell r="G541" t="str">
            <v xml:space="preserve"> </v>
          </cell>
          <cell r="N541">
            <v>2.6665899999999998</v>
          </cell>
        </row>
        <row r="542">
          <cell r="D542">
            <v>42978</v>
          </cell>
          <cell r="E542">
            <v>0</v>
          </cell>
          <cell r="F542">
            <v>1</v>
          </cell>
          <cell r="G542">
            <v>1</v>
          </cell>
          <cell r="H542">
            <v>3.0223</v>
          </cell>
          <cell r="I542">
            <v>0</v>
          </cell>
          <cell r="J542">
            <v>0</v>
          </cell>
          <cell r="K542">
            <v>1</v>
          </cell>
          <cell r="L542">
            <v>0</v>
          </cell>
          <cell r="M542">
            <v>1</v>
          </cell>
          <cell r="N542">
            <v>2.6665899999999998</v>
          </cell>
          <cell r="O542">
            <v>1</v>
          </cell>
        </row>
        <row r="543">
          <cell r="D543">
            <v>42988</v>
          </cell>
          <cell r="F543" t="str">
            <v xml:space="preserve"> </v>
          </cell>
          <cell r="G543" t="str">
            <v xml:space="preserve"> </v>
          </cell>
          <cell r="N543">
            <v>2.6665899999999998</v>
          </cell>
        </row>
        <row r="544">
          <cell r="D544">
            <v>43008</v>
          </cell>
          <cell r="E544">
            <v>0</v>
          </cell>
          <cell r="F544">
            <v>1</v>
          </cell>
          <cell r="G544">
            <v>1</v>
          </cell>
          <cell r="H544">
            <v>3.0223</v>
          </cell>
          <cell r="I544">
            <v>0</v>
          </cell>
          <cell r="J544">
            <v>0</v>
          </cell>
          <cell r="K544">
            <v>1</v>
          </cell>
          <cell r="L544">
            <v>0</v>
          </cell>
          <cell r="M544">
            <v>1</v>
          </cell>
          <cell r="N544">
            <v>2.6665899999999998</v>
          </cell>
          <cell r="O544">
            <v>1</v>
          </cell>
        </row>
        <row r="545">
          <cell r="D545">
            <v>43018</v>
          </cell>
          <cell r="F545" t="str">
            <v xml:space="preserve"> </v>
          </cell>
          <cell r="G545" t="str">
            <v xml:space="preserve"> </v>
          </cell>
          <cell r="N545">
            <v>2.6665899999999998</v>
          </cell>
        </row>
        <row r="546">
          <cell r="D546">
            <v>43039</v>
          </cell>
          <cell r="E546">
            <v>0</v>
          </cell>
          <cell r="F546">
            <v>1</v>
          </cell>
          <cell r="G546">
            <v>1</v>
          </cell>
          <cell r="H546">
            <v>3.0223</v>
          </cell>
          <cell r="I546">
            <v>0</v>
          </cell>
          <cell r="J546">
            <v>0</v>
          </cell>
          <cell r="K546">
            <v>1</v>
          </cell>
          <cell r="L546">
            <v>0</v>
          </cell>
          <cell r="M546">
            <v>1</v>
          </cell>
          <cell r="N546">
            <v>2.6665899999999998</v>
          </cell>
          <cell r="O546">
            <v>1</v>
          </cell>
        </row>
        <row r="547">
          <cell r="D547">
            <v>43049</v>
          </cell>
          <cell r="F547" t="str">
            <v xml:space="preserve"> </v>
          </cell>
          <cell r="G547" t="str">
            <v xml:space="preserve"> </v>
          </cell>
          <cell r="N547">
            <v>2.6665899999999998</v>
          </cell>
        </row>
        <row r="548">
          <cell r="D548">
            <v>43069</v>
          </cell>
          <cell r="E548">
            <v>0</v>
          </cell>
          <cell r="F548">
            <v>1</v>
          </cell>
          <cell r="G548">
            <v>1</v>
          </cell>
          <cell r="H548">
            <v>3.0223</v>
          </cell>
          <cell r="I548">
            <v>0</v>
          </cell>
          <cell r="J548">
            <v>0</v>
          </cell>
          <cell r="K548">
            <v>1</v>
          </cell>
          <cell r="L548">
            <v>0</v>
          </cell>
          <cell r="M548">
            <v>1</v>
          </cell>
          <cell r="N548">
            <v>2.6665899999999998</v>
          </cell>
          <cell r="O548">
            <v>1</v>
          </cell>
        </row>
        <row r="549">
          <cell r="D549">
            <v>43079</v>
          </cell>
          <cell r="F549" t="str">
            <v xml:space="preserve"> </v>
          </cell>
          <cell r="G549" t="str">
            <v xml:space="preserve"> </v>
          </cell>
          <cell r="N549">
            <v>2.6665899999999998</v>
          </cell>
        </row>
        <row r="550">
          <cell r="D550">
            <v>43100</v>
          </cell>
          <cell r="E550">
            <v>0</v>
          </cell>
          <cell r="F550">
            <v>1</v>
          </cell>
          <cell r="G550">
            <v>1</v>
          </cell>
          <cell r="H550">
            <v>3.0223</v>
          </cell>
          <cell r="I550">
            <v>0</v>
          </cell>
          <cell r="J550">
            <v>0</v>
          </cell>
          <cell r="K550">
            <v>1</v>
          </cell>
          <cell r="L550">
            <v>0</v>
          </cell>
          <cell r="M550">
            <v>1</v>
          </cell>
          <cell r="N550">
            <v>2.6665899999999998</v>
          </cell>
          <cell r="O550">
            <v>1</v>
          </cell>
        </row>
        <row r="551">
          <cell r="D551">
            <v>43110</v>
          </cell>
          <cell r="F551" t="str">
            <v xml:space="preserve"> </v>
          </cell>
          <cell r="G551" t="str">
            <v xml:space="preserve"> </v>
          </cell>
          <cell r="N551">
            <v>2.6665899999999998</v>
          </cell>
        </row>
        <row r="552">
          <cell r="D552">
            <v>43131</v>
          </cell>
          <cell r="E552">
            <v>0</v>
          </cell>
          <cell r="F552">
            <v>1</v>
          </cell>
          <cell r="G552">
            <v>1</v>
          </cell>
          <cell r="H552">
            <v>3.0223</v>
          </cell>
          <cell r="I552">
            <v>0</v>
          </cell>
          <cell r="J552">
            <v>0</v>
          </cell>
          <cell r="K552">
            <v>1</v>
          </cell>
          <cell r="L552">
            <v>0</v>
          </cell>
          <cell r="M552">
            <v>1</v>
          </cell>
          <cell r="N552">
            <v>2.6665899999999998</v>
          </cell>
          <cell r="O552">
            <v>1</v>
          </cell>
        </row>
        <row r="553">
          <cell r="D553">
            <v>43141</v>
          </cell>
          <cell r="F553" t="str">
            <v xml:space="preserve"> </v>
          </cell>
          <cell r="G553" t="str">
            <v xml:space="preserve"> </v>
          </cell>
          <cell r="N553">
            <v>2.6665899999999998</v>
          </cell>
        </row>
        <row r="554">
          <cell r="D554">
            <v>43159</v>
          </cell>
          <cell r="E554">
            <v>0</v>
          </cell>
          <cell r="F554">
            <v>1</v>
          </cell>
          <cell r="G554">
            <v>1</v>
          </cell>
          <cell r="H554">
            <v>3.0223</v>
          </cell>
          <cell r="I554">
            <v>0</v>
          </cell>
          <cell r="J554">
            <v>0</v>
          </cell>
          <cell r="K554">
            <v>1</v>
          </cell>
          <cell r="L554">
            <v>0</v>
          </cell>
          <cell r="M554">
            <v>1</v>
          </cell>
          <cell r="N554">
            <v>2.6665899999999998</v>
          </cell>
          <cell r="O554">
            <v>1</v>
          </cell>
        </row>
        <row r="555">
          <cell r="D555">
            <v>43169</v>
          </cell>
          <cell r="F555" t="str">
            <v xml:space="preserve"> </v>
          </cell>
          <cell r="G555" t="str">
            <v xml:space="preserve"> </v>
          </cell>
          <cell r="N555">
            <v>2.6665899999999998</v>
          </cell>
        </row>
        <row r="556">
          <cell r="D556">
            <v>43190</v>
          </cell>
          <cell r="E556">
            <v>0</v>
          </cell>
          <cell r="F556">
            <v>1</v>
          </cell>
          <cell r="G556">
            <v>1</v>
          </cell>
          <cell r="H556">
            <v>3.0223</v>
          </cell>
          <cell r="I556">
            <v>0</v>
          </cell>
          <cell r="J556">
            <v>0</v>
          </cell>
          <cell r="K556">
            <v>1</v>
          </cell>
          <cell r="L556">
            <v>0</v>
          </cell>
          <cell r="M556">
            <v>1</v>
          </cell>
          <cell r="N556">
            <v>2.6665899999999998</v>
          </cell>
          <cell r="O556">
            <v>1</v>
          </cell>
        </row>
        <row r="557">
          <cell r="D557">
            <v>43200</v>
          </cell>
          <cell r="F557" t="str">
            <v xml:space="preserve"> </v>
          </cell>
          <cell r="G557" t="str">
            <v xml:space="preserve"> </v>
          </cell>
          <cell r="N557">
            <v>2.6665899999999998</v>
          </cell>
        </row>
        <row r="558">
          <cell r="D558">
            <v>43220</v>
          </cell>
          <cell r="E558">
            <v>0</v>
          </cell>
          <cell r="F558">
            <v>1</v>
          </cell>
          <cell r="G558">
            <v>1</v>
          </cell>
          <cell r="H558">
            <v>3.0223</v>
          </cell>
          <cell r="I558">
            <v>0</v>
          </cell>
          <cell r="J558">
            <v>0</v>
          </cell>
          <cell r="K558">
            <v>1</v>
          </cell>
          <cell r="L558">
            <v>0</v>
          </cell>
          <cell r="M558">
            <v>1</v>
          </cell>
          <cell r="N558">
            <v>2.6665899999999998</v>
          </cell>
          <cell r="O558">
            <v>1</v>
          </cell>
        </row>
        <row r="559">
          <cell r="D559">
            <v>43230</v>
          </cell>
          <cell r="F559" t="str">
            <v xml:space="preserve"> </v>
          </cell>
          <cell r="G559" t="str">
            <v xml:space="preserve"> </v>
          </cell>
          <cell r="N559">
            <v>2.6665899999999998</v>
          </cell>
        </row>
        <row r="560">
          <cell r="D560">
            <v>43251</v>
          </cell>
          <cell r="E560">
            <v>0</v>
          </cell>
          <cell r="F560">
            <v>1</v>
          </cell>
          <cell r="G560">
            <v>1</v>
          </cell>
          <cell r="H560">
            <v>3.0223</v>
          </cell>
          <cell r="I560">
            <v>0</v>
          </cell>
          <cell r="J560">
            <v>0</v>
          </cell>
          <cell r="K560">
            <v>1</v>
          </cell>
          <cell r="L560">
            <v>0</v>
          </cell>
          <cell r="M560">
            <v>1</v>
          </cell>
          <cell r="N560">
            <v>2.6665899999999998</v>
          </cell>
          <cell r="O560">
            <v>1</v>
          </cell>
        </row>
        <row r="561">
          <cell r="D561">
            <v>43261</v>
          </cell>
          <cell r="F561" t="str">
            <v xml:space="preserve"> </v>
          </cell>
          <cell r="G561" t="str">
            <v xml:space="preserve"> </v>
          </cell>
          <cell r="N561">
            <v>2.6665899999999998</v>
          </cell>
        </row>
        <row r="562">
          <cell r="D562">
            <v>43281</v>
          </cell>
          <cell r="E562">
            <v>0</v>
          </cell>
          <cell r="F562">
            <v>1</v>
          </cell>
          <cell r="G562">
            <v>1</v>
          </cell>
          <cell r="H562">
            <v>3.0223</v>
          </cell>
          <cell r="I562">
            <v>0</v>
          </cell>
          <cell r="J562">
            <v>0</v>
          </cell>
          <cell r="K562">
            <v>1</v>
          </cell>
          <cell r="L562">
            <v>0</v>
          </cell>
          <cell r="M562">
            <v>1</v>
          </cell>
          <cell r="N562">
            <v>2.6665899999999998</v>
          </cell>
          <cell r="O562">
            <v>1</v>
          </cell>
        </row>
        <row r="563">
          <cell r="D563">
            <v>43291</v>
          </cell>
          <cell r="F563" t="str">
            <v xml:space="preserve"> </v>
          </cell>
          <cell r="G563" t="str">
            <v xml:space="preserve"> </v>
          </cell>
          <cell r="N563">
            <v>2.6665899999999998</v>
          </cell>
        </row>
        <row r="564">
          <cell r="D564">
            <v>43312</v>
          </cell>
          <cell r="E564">
            <v>0</v>
          </cell>
          <cell r="F564">
            <v>1</v>
          </cell>
          <cell r="G564">
            <v>1</v>
          </cell>
          <cell r="H564">
            <v>3.0223</v>
          </cell>
          <cell r="I564">
            <v>0</v>
          </cell>
          <cell r="J564">
            <v>0</v>
          </cell>
          <cell r="K564">
            <v>1</v>
          </cell>
          <cell r="L564">
            <v>0</v>
          </cell>
          <cell r="M564">
            <v>1</v>
          </cell>
          <cell r="N564">
            <v>2.6665899999999998</v>
          </cell>
          <cell r="O564">
            <v>1</v>
          </cell>
        </row>
        <row r="565">
          <cell r="D565">
            <v>43322</v>
          </cell>
          <cell r="F565" t="str">
            <v xml:space="preserve"> </v>
          </cell>
          <cell r="G565" t="str">
            <v xml:space="preserve"> </v>
          </cell>
          <cell r="N565">
            <v>2.6665899999999998</v>
          </cell>
        </row>
        <row r="566">
          <cell r="D566">
            <v>43343</v>
          </cell>
          <cell r="E566">
            <v>0</v>
          </cell>
          <cell r="F566">
            <v>1</v>
          </cell>
          <cell r="G566">
            <v>1</v>
          </cell>
          <cell r="H566">
            <v>3.0223</v>
          </cell>
          <cell r="I566">
            <v>0</v>
          </cell>
          <cell r="J566">
            <v>0</v>
          </cell>
          <cell r="K566">
            <v>1</v>
          </cell>
          <cell r="L566">
            <v>0</v>
          </cell>
          <cell r="M566">
            <v>1</v>
          </cell>
          <cell r="N566">
            <v>2.6665899999999998</v>
          </cell>
          <cell r="O566">
            <v>1</v>
          </cell>
        </row>
        <row r="567">
          <cell r="D567">
            <v>43353</v>
          </cell>
          <cell r="F567" t="str">
            <v xml:space="preserve"> </v>
          </cell>
          <cell r="G567" t="str">
            <v xml:space="preserve"> </v>
          </cell>
          <cell r="N567">
            <v>2.6665899999999998</v>
          </cell>
        </row>
        <row r="568">
          <cell r="D568">
            <v>43373</v>
          </cell>
          <cell r="E568">
            <v>0</v>
          </cell>
          <cell r="F568">
            <v>1</v>
          </cell>
          <cell r="G568">
            <v>1</v>
          </cell>
          <cell r="H568">
            <v>3.0223</v>
          </cell>
          <cell r="I568">
            <v>0</v>
          </cell>
          <cell r="J568">
            <v>0</v>
          </cell>
          <cell r="K568">
            <v>1</v>
          </cell>
          <cell r="L568">
            <v>0</v>
          </cell>
          <cell r="M568">
            <v>1</v>
          </cell>
          <cell r="N568">
            <v>2.6665899999999998</v>
          </cell>
          <cell r="O568">
            <v>1</v>
          </cell>
        </row>
        <row r="569">
          <cell r="D569">
            <v>43383</v>
          </cell>
          <cell r="F569" t="str">
            <v xml:space="preserve"> </v>
          </cell>
          <cell r="G569" t="str">
            <v xml:space="preserve"> </v>
          </cell>
          <cell r="N569">
            <v>2.6665899999999998</v>
          </cell>
        </row>
        <row r="570">
          <cell r="D570">
            <v>43404</v>
          </cell>
          <cell r="E570">
            <v>0</v>
          </cell>
          <cell r="F570">
            <v>1</v>
          </cell>
          <cell r="G570">
            <v>1</v>
          </cell>
          <cell r="H570">
            <v>3.0223</v>
          </cell>
          <cell r="I570">
            <v>0</v>
          </cell>
          <cell r="J570">
            <v>0</v>
          </cell>
          <cell r="K570">
            <v>1</v>
          </cell>
          <cell r="L570">
            <v>0</v>
          </cell>
          <cell r="M570">
            <v>1</v>
          </cell>
          <cell r="N570">
            <v>2.6665899999999998</v>
          </cell>
          <cell r="O570">
            <v>1</v>
          </cell>
        </row>
        <row r="571">
          <cell r="D571">
            <v>43414</v>
          </cell>
          <cell r="F571" t="str">
            <v xml:space="preserve"> </v>
          </cell>
          <cell r="G571" t="str">
            <v xml:space="preserve"> </v>
          </cell>
          <cell r="N571">
            <v>2.6665899999999998</v>
          </cell>
        </row>
        <row r="572">
          <cell r="D572">
            <v>43434</v>
          </cell>
          <cell r="E572">
            <v>0</v>
          </cell>
          <cell r="F572">
            <v>1</v>
          </cell>
          <cell r="G572">
            <v>1</v>
          </cell>
          <cell r="H572">
            <v>3.0223</v>
          </cell>
          <cell r="I572">
            <v>0</v>
          </cell>
          <cell r="J572">
            <v>0</v>
          </cell>
          <cell r="K572">
            <v>1</v>
          </cell>
          <cell r="L572">
            <v>0</v>
          </cell>
          <cell r="M572">
            <v>1</v>
          </cell>
          <cell r="N572">
            <v>2.6665899999999998</v>
          </cell>
          <cell r="O572">
            <v>1</v>
          </cell>
        </row>
        <row r="573">
          <cell r="D573">
            <v>43444</v>
          </cell>
          <cell r="F573" t="str">
            <v xml:space="preserve"> </v>
          </cell>
          <cell r="G573" t="str">
            <v xml:space="preserve"> </v>
          </cell>
          <cell r="N573">
            <v>2.6665899999999998</v>
          </cell>
        </row>
        <row r="574">
          <cell r="D574">
            <v>43465</v>
          </cell>
          <cell r="E574">
            <v>0</v>
          </cell>
          <cell r="F574">
            <v>1</v>
          </cell>
          <cell r="G574">
            <v>1</v>
          </cell>
          <cell r="H574">
            <v>3.0223</v>
          </cell>
          <cell r="I574">
            <v>0</v>
          </cell>
          <cell r="J574">
            <v>0</v>
          </cell>
          <cell r="K574">
            <v>1</v>
          </cell>
          <cell r="L574">
            <v>0</v>
          </cell>
          <cell r="M574">
            <v>1</v>
          </cell>
          <cell r="N574">
            <v>2.6665899999999998</v>
          </cell>
          <cell r="O574">
            <v>1</v>
          </cell>
        </row>
        <row r="575">
          <cell r="D575">
            <v>43475</v>
          </cell>
          <cell r="F575" t="str">
            <v xml:space="preserve"> </v>
          </cell>
          <cell r="G575" t="str">
            <v xml:space="preserve"> </v>
          </cell>
          <cell r="N575">
            <v>2.6665899999999998</v>
          </cell>
        </row>
        <row r="576">
          <cell r="D576">
            <v>43496</v>
          </cell>
          <cell r="E576">
            <v>0</v>
          </cell>
          <cell r="F576">
            <v>1</v>
          </cell>
          <cell r="G576">
            <v>1</v>
          </cell>
          <cell r="H576">
            <v>3.0223</v>
          </cell>
          <cell r="I576">
            <v>0</v>
          </cell>
          <cell r="J576">
            <v>0</v>
          </cell>
          <cell r="K576">
            <v>1</v>
          </cell>
          <cell r="L576">
            <v>0</v>
          </cell>
          <cell r="M576">
            <v>1</v>
          </cell>
          <cell r="N576">
            <v>2.6665899999999998</v>
          </cell>
          <cell r="O576">
            <v>1</v>
          </cell>
        </row>
        <row r="577">
          <cell r="D577">
            <v>43506</v>
          </cell>
          <cell r="F577" t="str">
            <v xml:space="preserve"> </v>
          </cell>
          <cell r="G577" t="str">
            <v xml:space="preserve"> </v>
          </cell>
          <cell r="N577">
            <v>2.6665899999999998</v>
          </cell>
        </row>
        <row r="578">
          <cell r="D578">
            <v>43524</v>
          </cell>
          <cell r="E578">
            <v>0</v>
          </cell>
          <cell r="F578">
            <v>1</v>
          </cell>
          <cell r="G578">
            <v>1</v>
          </cell>
          <cell r="H578">
            <v>3.0223</v>
          </cell>
          <cell r="I578">
            <v>0</v>
          </cell>
          <cell r="J578">
            <v>0</v>
          </cell>
          <cell r="K578">
            <v>1</v>
          </cell>
          <cell r="L578">
            <v>0</v>
          </cell>
          <cell r="M578">
            <v>1</v>
          </cell>
          <cell r="N578">
            <v>2.6665899999999998</v>
          </cell>
          <cell r="O578">
            <v>1</v>
          </cell>
        </row>
        <row r="579">
          <cell r="D579">
            <v>43534</v>
          </cell>
          <cell r="F579" t="str">
            <v xml:space="preserve"> </v>
          </cell>
          <cell r="G579" t="str">
            <v xml:space="preserve"> </v>
          </cell>
          <cell r="N579">
            <v>2.6665899999999998</v>
          </cell>
        </row>
        <row r="580">
          <cell r="D580">
            <v>43555</v>
          </cell>
          <cell r="E580">
            <v>0</v>
          </cell>
          <cell r="F580">
            <v>1</v>
          </cell>
          <cell r="G580">
            <v>1</v>
          </cell>
          <cell r="H580">
            <v>3.0223</v>
          </cell>
          <cell r="I580">
            <v>0</v>
          </cell>
          <cell r="J580">
            <v>0</v>
          </cell>
          <cell r="K580">
            <v>1</v>
          </cell>
          <cell r="L580">
            <v>0</v>
          </cell>
          <cell r="M580">
            <v>1</v>
          </cell>
          <cell r="N580">
            <v>2.6665899999999998</v>
          </cell>
          <cell r="O580">
            <v>1</v>
          </cell>
        </row>
        <row r="581">
          <cell r="D581">
            <v>43565</v>
          </cell>
          <cell r="F581" t="str">
            <v xml:space="preserve"> </v>
          </cell>
          <cell r="G581" t="str">
            <v xml:space="preserve"> </v>
          </cell>
          <cell r="N581">
            <v>2.6665899999999998</v>
          </cell>
        </row>
        <row r="582">
          <cell r="D582">
            <v>43585</v>
          </cell>
          <cell r="E582">
            <v>0</v>
          </cell>
          <cell r="F582">
            <v>1</v>
          </cell>
          <cell r="G582">
            <v>1</v>
          </cell>
          <cell r="H582">
            <v>3.0223</v>
          </cell>
          <cell r="I582">
            <v>0</v>
          </cell>
          <cell r="J582">
            <v>0</v>
          </cell>
          <cell r="K582">
            <v>1</v>
          </cell>
          <cell r="L582">
            <v>0</v>
          </cell>
          <cell r="M582">
            <v>1</v>
          </cell>
          <cell r="N582">
            <v>2.6665899999999998</v>
          </cell>
          <cell r="O582">
            <v>1</v>
          </cell>
        </row>
        <row r="583">
          <cell r="D583">
            <v>43595</v>
          </cell>
          <cell r="F583" t="str">
            <v xml:space="preserve"> </v>
          </cell>
          <cell r="G583" t="str">
            <v xml:space="preserve"> </v>
          </cell>
          <cell r="N583">
            <v>2.6665899999999998</v>
          </cell>
        </row>
        <row r="584">
          <cell r="D584">
            <v>43616</v>
          </cell>
          <cell r="E584">
            <v>0</v>
          </cell>
          <cell r="F584">
            <v>1</v>
          </cell>
          <cell r="G584">
            <v>1</v>
          </cell>
          <cell r="H584">
            <v>3.0223</v>
          </cell>
          <cell r="I584">
            <v>0</v>
          </cell>
          <cell r="J584">
            <v>0</v>
          </cell>
          <cell r="K584">
            <v>1</v>
          </cell>
          <cell r="L584">
            <v>0</v>
          </cell>
          <cell r="M584">
            <v>1</v>
          </cell>
          <cell r="N584">
            <v>2.6665899999999998</v>
          </cell>
          <cell r="O584">
            <v>1</v>
          </cell>
        </row>
        <row r="585">
          <cell r="D585">
            <v>43626</v>
          </cell>
          <cell r="F585" t="str">
            <v xml:space="preserve"> </v>
          </cell>
          <cell r="G585" t="str">
            <v xml:space="preserve"> </v>
          </cell>
          <cell r="N585">
            <v>2.6665899999999998</v>
          </cell>
        </row>
        <row r="586">
          <cell r="D586">
            <v>43646</v>
          </cell>
          <cell r="E586">
            <v>0</v>
          </cell>
          <cell r="F586">
            <v>1</v>
          </cell>
          <cell r="G586">
            <v>1</v>
          </cell>
          <cell r="H586">
            <v>3.0223</v>
          </cell>
          <cell r="I586">
            <v>0</v>
          </cell>
          <cell r="J586">
            <v>0</v>
          </cell>
          <cell r="K586">
            <v>1</v>
          </cell>
          <cell r="L586">
            <v>0</v>
          </cell>
          <cell r="M586">
            <v>1</v>
          </cell>
          <cell r="N586">
            <v>2.6665899999999998</v>
          </cell>
          <cell r="O586">
            <v>1</v>
          </cell>
        </row>
        <row r="587">
          <cell r="D587">
            <v>43656</v>
          </cell>
          <cell r="F587" t="str">
            <v xml:space="preserve"> </v>
          </cell>
          <cell r="G587" t="str">
            <v xml:space="preserve"> </v>
          </cell>
          <cell r="N587">
            <v>2.6665899999999998</v>
          </cell>
        </row>
        <row r="588">
          <cell r="D588">
            <v>43677</v>
          </cell>
          <cell r="E588">
            <v>0</v>
          </cell>
          <cell r="F588">
            <v>1</v>
          </cell>
          <cell r="G588">
            <v>1</v>
          </cell>
          <cell r="H588">
            <v>3.0223</v>
          </cell>
          <cell r="I588">
            <v>0</v>
          </cell>
          <cell r="J588">
            <v>0</v>
          </cell>
          <cell r="K588">
            <v>1</v>
          </cell>
          <cell r="L588">
            <v>0</v>
          </cell>
          <cell r="M588">
            <v>1</v>
          </cell>
          <cell r="N588">
            <v>2.6665899999999998</v>
          </cell>
          <cell r="O588">
            <v>1</v>
          </cell>
        </row>
        <row r="589">
          <cell r="D589">
            <v>43687</v>
          </cell>
          <cell r="F589" t="str">
            <v xml:space="preserve"> </v>
          </cell>
          <cell r="G589" t="str">
            <v xml:space="preserve"> </v>
          </cell>
          <cell r="N589">
            <v>2.6665899999999998</v>
          </cell>
        </row>
        <row r="590">
          <cell r="D590">
            <v>43708</v>
          </cell>
          <cell r="E590">
            <v>0</v>
          </cell>
          <cell r="F590">
            <v>1</v>
          </cell>
          <cell r="G590">
            <v>1</v>
          </cell>
          <cell r="H590">
            <v>3.0223</v>
          </cell>
          <cell r="I590">
            <v>0</v>
          </cell>
          <cell r="J590">
            <v>0</v>
          </cell>
          <cell r="K590">
            <v>1</v>
          </cell>
          <cell r="L590">
            <v>0</v>
          </cell>
          <cell r="M590">
            <v>1</v>
          </cell>
          <cell r="N590">
            <v>2.6665899999999998</v>
          </cell>
          <cell r="O590">
            <v>1</v>
          </cell>
        </row>
        <row r="591">
          <cell r="D591">
            <v>43718</v>
          </cell>
          <cell r="F591" t="str">
            <v xml:space="preserve"> </v>
          </cell>
          <cell r="G591" t="str">
            <v xml:space="preserve"> </v>
          </cell>
          <cell r="N591">
            <v>2.6665899999999998</v>
          </cell>
        </row>
        <row r="592">
          <cell r="D592">
            <v>43738</v>
          </cell>
          <cell r="E592">
            <v>0</v>
          </cell>
          <cell r="F592">
            <v>1</v>
          </cell>
          <cell r="G592">
            <v>1</v>
          </cell>
          <cell r="H592">
            <v>3.0223</v>
          </cell>
          <cell r="I592">
            <v>0</v>
          </cell>
          <cell r="J592">
            <v>0</v>
          </cell>
          <cell r="K592">
            <v>1</v>
          </cell>
          <cell r="L592">
            <v>0</v>
          </cell>
          <cell r="M592">
            <v>1</v>
          </cell>
          <cell r="N592">
            <v>2.6665899999999998</v>
          </cell>
          <cell r="O592">
            <v>1</v>
          </cell>
        </row>
        <row r="593">
          <cell r="D593">
            <v>43748</v>
          </cell>
          <cell r="F593" t="str">
            <v xml:space="preserve"> </v>
          </cell>
          <cell r="G593" t="str">
            <v xml:space="preserve"> </v>
          </cell>
          <cell r="N593">
            <v>2.6665899999999998</v>
          </cell>
        </row>
        <row r="594">
          <cell r="D594">
            <v>43769</v>
          </cell>
          <cell r="E594">
            <v>0</v>
          </cell>
          <cell r="F594">
            <v>1</v>
          </cell>
          <cell r="G594">
            <v>1</v>
          </cell>
          <cell r="H594">
            <v>3.0223</v>
          </cell>
          <cell r="I594">
            <v>0</v>
          </cell>
          <cell r="J594">
            <v>0</v>
          </cell>
          <cell r="K594">
            <v>1</v>
          </cell>
          <cell r="L594">
            <v>0</v>
          </cell>
          <cell r="M594">
            <v>1</v>
          </cell>
          <cell r="N594">
            <v>2.6665899999999998</v>
          </cell>
          <cell r="O594">
            <v>1</v>
          </cell>
        </row>
        <row r="595">
          <cell r="D595">
            <v>43779</v>
          </cell>
          <cell r="F595" t="str">
            <v xml:space="preserve"> </v>
          </cell>
          <cell r="G595" t="str">
            <v xml:space="preserve"> </v>
          </cell>
          <cell r="N595">
            <v>2.6665899999999998</v>
          </cell>
        </row>
        <row r="596">
          <cell r="D596">
            <v>43799</v>
          </cell>
          <cell r="E596">
            <v>0</v>
          </cell>
          <cell r="F596">
            <v>1</v>
          </cell>
          <cell r="G596">
            <v>1</v>
          </cell>
          <cell r="H596">
            <v>3.0223</v>
          </cell>
          <cell r="I596">
            <v>0</v>
          </cell>
          <cell r="J596">
            <v>0</v>
          </cell>
          <cell r="K596">
            <v>1</v>
          </cell>
          <cell r="L596">
            <v>0</v>
          </cell>
          <cell r="M596">
            <v>1</v>
          </cell>
          <cell r="N596">
            <v>2.6665899999999998</v>
          </cell>
          <cell r="O596">
            <v>1</v>
          </cell>
        </row>
        <row r="597">
          <cell r="D597">
            <v>43809</v>
          </cell>
          <cell r="F597" t="str">
            <v xml:space="preserve"> </v>
          </cell>
          <cell r="G597" t="str">
            <v xml:space="preserve"> </v>
          </cell>
          <cell r="N597">
            <v>2.6665899999999998</v>
          </cell>
        </row>
        <row r="598">
          <cell r="D598">
            <v>43830</v>
          </cell>
          <cell r="E598">
            <v>0</v>
          </cell>
          <cell r="F598">
            <v>1</v>
          </cell>
          <cell r="G598">
            <v>1</v>
          </cell>
          <cell r="H598">
            <v>3.0223</v>
          </cell>
          <cell r="I598">
            <v>0</v>
          </cell>
          <cell r="J598">
            <v>0</v>
          </cell>
          <cell r="K598">
            <v>1</v>
          </cell>
          <cell r="L598">
            <v>0</v>
          </cell>
          <cell r="M598">
            <v>1</v>
          </cell>
          <cell r="N598">
            <v>2.6665899999999998</v>
          </cell>
          <cell r="O598">
            <v>1</v>
          </cell>
        </row>
        <row r="599">
          <cell r="D599">
            <v>43840</v>
          </cell>
          <cell r="F599" t="str">
            <v xml:space="preserve"> </v>
          </cell>
          <cell r="G599" t="str">
            <v xml:space="preserve"> </v>
          </cell>
          <cell r="N599">
            <v>2.6665899999999998</v>
          </cell>
        </row>
        <row r="600">
          <cell r="D600">
            <v>43861</v>
          </cell>
          <cell r="E600">
            <v>0</v>
          </cell>
          <cell r="F600">
            <v>1</v>
          </cell>
          <cell r="G600">
            <v>1</v>
          </cell>
          <cell r="H600">
            <v>3.0223</v>
          </cell>
          <cell r="I600">
            <v>0</v>
          </cell>
          <cell r="J600">
            <v>0</v>
          </cell>
          <cell r="K600">
            <v>1</v>
          </cell>
          <cell r="L600">
            <v>0</v>
          </cell>
          <cell r="M600">
            <v>1</v>
          </cell>
          <cell r="N600">
            <v>2.6665899999999998</v>
          </cell>
          <cell r="O600">
            <v>1</v>
          </cell>
        </row>
        <row r="601">
          <cell r="D601">
            <v>43871</v>
          </cell>
          <cell r="F601" t="str">
            <v xml:space="preserve"> </v>
          </cell>
          <cell r="G601" t="str">
            <v xml:space="preserve"> </v>
          </cell>
          <cell r="N601">
            <v>2.6665899999999998</v>
          </cell>
        </row>
        <row r="602">
          <cell r="D602">
            <v>43890</v>
          </cell>
          <cell r="E602">
            <v>0</v>
          </cell>
          <cell r="F602">
            <v>1</v>
          </cell>
          <cell r="G602">
            <v>1</v>
          </cell>
          <cell r="H602">
            <v>3.0223</v>
          </cell>
          <cell r="I602">
            <v>0</v>
          </cell>
          <cell r="J602">
            <v>0</v>
          </cell>
          <cell r="K602">
            <v>1</v>
          </cell>
          <cell r="L602">
            <v>0</v>
          </cell>
          <cell r="M602">
            <v>1</v>
          </cell>
          <cell r="N602">
            <v>2.6665899999999998</v>
          </cell>
          <cell r="O602">
            <v>1</v>
          </cell>
        </row>
        <row r="603">
          <cell r="D603">
            <v>43900</v>
          </cell>
          <cell r="F603" t="str">
            <v xml:space="preserve"> </v>
          </cell>
          <cell r="G603" t="str">
            <v xml:space="preserve"> </v>
          </cell>
          <cell r="N603">
            <v>2.6665899999999998</v>
          </cell>
        </row>
        <row r="604">
          <cell r="D604">
            <v>43921</v>
          </cell>
          <cell r="E604">
            <v>0</v>
          </cell>
          <cell r="F604">
            <v>1</v>
          </cell>
          <cell r="G604">
            <v>1</v>
          </cell>
          <cell r="H604">
            <v>3.0223</v>
          </cell>
          <cell r="I604">
            <v>0</v>
          </cell>
          <cell r="J604">
            <v>0</v>
          </cell>
          <cell r="K604">
            <v>1</v>
          </cell>
          <cell r="L604">
            <v>0</v>
          </cell>
          <cell r="M604">
            <v>1</v>
          </cell>
          <cell r="N604">
            <v>2.6665899999999998</v>
          </cell>
          <cell r="O604">
            <v>1</v>
          </cell>
        </row>
        <row r="605">
          <cell r="D605">
            <v>43931</v>
          </cell>
          <cell r="F605" t="str">
            <v xml:space="preserve"> </v>
          </cell>
          <cell r="G605" t="str">
            <v xml:space="preserve"> </v>
          </cell>
          <cell r="N605">
            <v>2.6665899999999998</v>
          </cell>
        </row>
        <row r="606">
          <cell r="D606">
            <v>43951</v>
          </cell>
          <cell r="E606">
            <v>0</v>
          </cell>
          <cell r="F606">
            <v>1</v>
          </cell>
          <cell r="G606">
            <v>1</v>
          </cell>
          <cell r="H606">
            <v>3.0223</v>
          </cell>
          <cell r="I606">
            <v>0</v>
          </cell>
          <cell r="J606">
            <v>0</v>
          </cell>
          <cell r="K606">
            <v>1</v>
          </cell>
          <cell r="L606">
            <v>0</v>
          </cell>
          <cell r="M606">
            <v>1</v>
          </cell>
          <cell r="N606">
            <v>2.6665899999999998</v>
          </cell>
          <cell r="O606">
            <v>1</v>
          </cell>
        </row>
        <row r="607">
          <cell r="D607">
            <v>43961</v>
          </cell>
          <cell r="F607" t="str">
            <v xml:space="preserve"> </v>
          </cell>
          <cell r="G607" t="str">
            <v xml:space="preserve"> </v>
          </cell>
          <cell r="N607">
            <v>2.6665899999999998</v>
          </cell>
        </row>
        <row r="608">
          <cell r="D608">
            <v>43982</v>
          </cell>
          <cell r="E608">
            <v>0</v>
          </cell>
          <cell r="F608">
            <v>1</v>
          </cell>
          <cell r="G608">
            <v>1</v>
          </cell>
          <cell r="H608">
            <v>3.0223</v>
          </cell>
          <cell r="I608">
            <v>0</v>
          </cell>
          <cell r="J608">
            <v>0</v>
          </cell>
          <cell r="K608">
            <v>1</v>
          </cell>
          <cell r="L608">
            <v>0</v>
          </cell>
          <cell r="M608">
            <v>1</v>
          </cell>
          <cell r="N608">
            <v>2.6665899999999998</v>
          </cell>
          <cell r="O608">
            <v>1</v>
          </cell>
        </row>
        <row r="609">
          <cell r="D609">
            <v>43992</v>
          </cell>
          <cell r="F609" t="str">
            <v xml:space="preserve"> </v>
          </cell>
          <cell r="G609" t="str">
            <v xml:space="preserve"> </v>
          </cell>
          <cell r="N609">
            <v>2.6665899999999998</v>
          </cell>
        </row>
        <row r="610">
          <cell r="D610">
            <v>44012</v>
          </cell>
          <cell r="E610">
            <v>0</v>
          </cell>
          <cell r="F610">
            <v>1</v>
          </cell>
          <cell r="G610">
            <v>1</v>
          </cell>
          <cell r="H610">
            <v>3.0223</v>
          </cell>
          <cell r="I610">
            <v>0</v>
          </cell>
          <cell r="J610">
            <v>0</v>
          </cell>
          <cell r="K610">
            <v>1</v>
          </cell>
          <cell r="L610">
            <v>0</v>
          </cell>
          <cell r="M610">
            <v>1</v>
          </cell>
          <cell r="N610">
            <v>2.6665899999999998</v>
          </cell>
          <cell r="O610">
            <v>1</v>
          </cell>
        </row>
        <row r="611">
          <cell r="D611">
            <v>44022</v>
          </cell>
          <cell r="F611" t="str">
            <v xml:space="preserve"> </v>
          </cell>
          <cell r="G611" t="str">
            <v xml:space="preserve"> </v>
          </cell>
          <cell r="N611">
            <v>2.6665899999999998</v>
          </cell>
        </row>
        <row r="612">
          <cell r="D612">
            <v>44043</v>
          </cell>
          <cell r="E612">
            <v>0</v>
          </cell>
          <cell r="F612">
            <v>1</v>
          </cell>
          <cell r="G612">
            <v>1</v>
          </cell>
          <cell r="H612">
            <v>3.0223</v>
          </cell>
          <cell r="I612">
            <v>0</v>
          </cell>
          <cell r="J612">
            <v>0</v>
          </cell>
          <cell r="K612">
            <v>1</v>
          </cell>
          <cell r="L612">
            <v>0</v>
          </cell>
          <cell r="M612">
            <v>1</v>
          </cell>
          <cell r="N612">
            <v>2.6665899999999998</v>
          </cell>
          <cell r="O612">
            <v>1</v>
          </cell>
        </row>
        <row r="613">
          <cell r="D613">
            <v>44053</v>
          </cell>
          <cell r="F613" t="str">
            <v xml:space="preserve"> </v>
          </cell>
          <cell r="G613" t="str">
            <v xml:space="preserve"> </v>
          </cell>
          <cell r="N613">
            <v>2.6665899999999998</v>
          </cell>
        </row>
        <row r="614">
          <cell r="D614">
            <v>44074</v>
          </cell>
          <cell r="E614">
            <v>0</v>
          </cell>
          <cell r="F614">
            <v>1</v>
          </cell>
          <cell r="G614">
            <v>1</v>
          </cell>
          <cell r="H614">
            <v>3.0223</v>
          </cell>
          <cell r="I614">
            <v>0</v>
          </cell>
          <cell r="J614">
            <v>0</v>
          </cell>
          <cell r="K614">
            <v>1</v>
          </cell>
          <cell r="L614">
            <v>0</v>
          </cell>
          <cell r="M614">
            <v>1</v>
          </cell>
          <cell r="N614">
            <v>2.6665899999999998</v>
          </cell>
          <cell r="O614">
            <v>1</v>
          </cell>
        </row>
        <row r="615">
          <cell r="D615">
            <v>44084</v>
          </cell>
          <cell r="F615" t="str">
            <v xml:space="preserve"> </v>
          </cell>
          <cell r="G615" t="str">
            <v xml:space="preserve"> </v>
          </cell>
          <cell r="N615">
            <v>2.6665899999999998</v>
          </cell>
        </row>
        <row r="616">
          <cell r="D616">
            <v>44104</v>
          </cell>
          <cell r="E616">
            <v>0</v>
          </cell>
          <cell r="F616">
            <v>1</v>
          </cell>
          <cell r="G616">
            <v>1</v>
          </cell>
          <cell r="H616">
            <v>3.0223</v>
          </cell>
          <cell r="I616">
            <v>0</v>
          </cell>
          <cell r="J616">
            <v>0</v>
          </cell>
          <cell r="K616">
            <v>1</v>
          </cell>
          <cell r="L616">
            <v>0</v>
          </cell>
          <cell r="M616">
            <v>1</v>
          </cell>
          <cell r="N616">
            <v>2.6665899999999998</v>
          </cell>
          <cell r="O616">
            <v>1</v>
          </cell>
        </row>
        <row r="617">
          <cell r="D617">
            <v>44114</v>
          </cell>
          <cell r="F617" t="str">
            <v xml:space="preserve"> </v>
          </cell>
          <cell r="G617" t="str">
            <v xml:space="preserve"> </v>
          </cell>
          <cell r="N617">
            <v>2.6665899999999998</v>
          </cell>
        </row>
        <row r="618">
          <cell r="D618">
            <v>44135</v>
          </cell>
          <cell r="E618">
            <v>0</v>
          </cell>
          <cell r="F618">
            <v>1</v>
          </cell>
          <cell r="G618">
            <v>1</v>
          </cell>
          <cell r="H618">
            <v>3.0223</v>
          </cell>
          <cell r="I618">
            <v>0</v>
          </cell>
          <cell r="J618">
            <v>0</v>
          </cell>
          <cell r="K618">
            <v>1</v>
          </cell>
          <cell r="L618">
            <v>0</v>
          </cell>
          <cell r="M618">
            <v>1</v>
          </cell>
          <cell r="N618">
            <v>2.6665899999999998</v>
          </cell>
          <cell r="O618">
            <v>1</v>
          </cell>
        </row>
        <row r="619">
          <cell r="D619">
            <v>44145</v>
          </cell>
          <cell r="F619" t="str">
            <v xml:space="preserve"> </v>
          </cell>
          <cell r="G619" t="str">
            <v xml:space="preserve"> </v>
          </cell>
          <cell r="N619">
            <v>2.6665899999999998</v>
          </cell>
        </row>
        <row r="620">
          <cell r="D620">
            <v>44165</v>
          </cell>
          <cell r="E620">
            <v>0</v>
          </cell>
          <cell r="F620">
            <v>1</v>
          </cell>
          <cell r="G620">
            <v>1</v>
          </cell>
          <cell r="H620">
            <v>3.0223</v>
          </cell>
          <cell r="I620">
            <v>0</v>
          </cell>
          <cell r="J620">
            <v>0</v>
          </cell>
          <cell r="K620">
            <v>1</v>
          </cell>
          <cell r="L620">
            <v>0</v>
          </cell>
          <cell r="M620">
            <v>1</v>
          </cell>
          <cell r="N620">
            <v>2.6665899999999998</v>
          </cell>
          <cell r="O620">
            <v>1</v>
          </cell>
        </row>
        <row r="621">
          <cell r="D621">
            <v>44175</v>
          </cell>
          <cell r="F621" t="str">
            <v xml:space="preserve"> </v>
          </cell>
          <cell r="G621" t="str">
            <v xml:space="preserve"> </v>
          </cell>
          <cell r="N621">
            <v>2.6665899999999998</v>
          </cell>
        </row>
        <row r="622">
          <cell r="D622">
            <v>44196</v>
          </cell>
          <cell r="E622">
            <v>0</v>
          </cell>
          <cell r="F622">
            <v>1</v>
          </cell>
          <cell r="G622">
            <v>1</v>
          </cell>
          <cell r="H622">
            <v>3.0223</v>
          </cell>
          <cell r="I622">
            <v>0</v>
          </cell>
          <cell r="J622">
            <v>0</v>
          </cell>
          <cell r="K622">
            <v>1</v>
          </cell>
          <cell r="L622">
            <v>0</v>
          </cell>
          <cell r="M622">
            <v>1</v>
          </cell>
          <cell r="N622">
            <v>2.6665899999999998</v>
          </cell>
          <cell r="O622">
            <v>1</v>
          </cell>
        </row>
        <row r="623">
          <cell r="D623">
            <v>44206</v>
          </cell>
          <cell r="F623" t="str">
            <v xml:space="preserve"> </v>
          </cell>
          <cell r="G623" t="str">
            <v xml:space="preserve"> </v>
          </cell>
          <cell r="N623">
            <v>2.6665899999999998</v>
          </cell>
        </row>
        <row r="624">
          <cell r="D624">
            <v>44227</v>
          </cell>
          <cell r="E624">
            <v>0</v>
          </cell>
          <cell r="F624">
            <v>1</v>
          </cell>
          <cell r="G624">
            <v>1</v>
          </cell>
          <cell r="H624">
            <v>3.0223</v>
          </cell>
          <cell r="I624">
            <v>0</v>
          </cell>
          <cell r="J624">
            <v>0</v>
          </cell>
          <cell r="K624">
            <v>1</v>
          </cell>
          <cell r="L624">
            <v>0</v>
          </cell>
          <cell r="M624">
            <v>1</v>
          </cell>
          <cell r="N624">
            <v>2.6665899999999998</v>
          </cell>
          <cell r="O624">
            <v>1</v>
          </cell>
        </row>
        <row r="625">
          <cell r="D625">
            <v>44237</v>
          </cell>
          <cell r="F625" t="str">
            <v xml:space="preserve"> </v>
          </cell>
          <cell r="G625" t="str">
            <v xml:space="preserve"> </v>
          </cell>
          <cell r="N625">
            <v>2.6665899999999998</v>
          </cell>
        </row>
        <row r="626">
          <cell r="D626">
            <v>44255</v>
          </cell>
          <cell r="E626">
            <v>0</v>
          </cell>
          <cell r="F626">
            <v>1</v>
          </cell>
          <cell r="G626">
            <v>1</v>
          </cell>
          <cell r="H626">
            <v>3.0223</v>
          </cell>
          <cell r="I626">
            <v>0</v>
          </cell>
          <cell r="J626">
            <v>0</v>
          </cell>
          <cell r="K626">
            <v>1</v>
          </cell>
          <cell r="L626">
            <v>0</v>
          </cell>
          <cell r="M626">
            <v>1</v>
          </cell>
          <cell r="N626">
            <v>2.6665899999999998</v>
          </cell>
          <cell r="O626">
            <v>1</v>
          </cell>
        </row>
        <row r="627">
          <cell r="D627">
            <v>44265</v>
          </cell>
          <cell r="F627" t="str">
            <v xml:space="preserve"> </v>
          </cell>
          <cell r="G627" t="str">
            <v xml:space="preserve"> </v>
          </cell>
          <cell r="N627">
            <v>2.6665899999999998</v>
          </cell>
        </row>
        <row r="628">
          <cell r="D628">
            <v>44286</v>
          </cell>
          <cell r="E628">
            <v>0</v>
          </cell>
          <cell r="F628">
            <v>1</v>
          </cell>
          <cell r="G628">
            <v>1</v>
          </cell>
          <cell r="H628">
            <v>3.0223</v>
          </cell>
          <cell r="I628">
            <v>0</v>
          </cell>
          <cell r="J628">
            <v>0</v>
          </cell>
          <cell r="K628">
            <v>1</v>
          </cell>
          <cell r="L628">
            <v>0</v>
          </cell>
          <cell r="M628">
            <v>1</v>
          </cell>
          <cell r="N628">
            <v>2.6665899999999998</v>
          </cell>
          <cell r="O628">
            <v>1</v>
          </cell>
        </row>
        <row r="629">
          <cell r="D629">
            <v>44296</v>
          </cell>
          <cell r="F629" t="str">
            <v xml:space="preserve"> </v>
          </cell>
          <cell r="G629" t="str">
            <v xml:space="preserve"> </v>
          </cell>
          <cell r="N629">
            <v>2.6665899999999998</v>
          </cell>
        </row>
        <row r="630">
          <cell r="D630">
            <v>44316</v>
          </cell>
          <cell r="E630">
            <v>0</v>
          </cell>
          <cell r="F630">
            <v>1</v>
          </cell>
          <cell r="G630">
            <v>1</v>
          </cell>
          <cell r="H630">
            <v>3.0223</v>
          </cell>
          <cell r="I630">
            <v>0</v>
          </cell>
          <cell r="J630">
            <v>0</v>
          </cell>
          <cell r="K630">
            <v>1</v>
          </cell>
          <cell r="L630">
            <v>0</v>
          </cell>
          <cell r="M630">
            <v>1</v>
          </cell>
          <cell r="N630">
            <v>2.6665899999999998</v>
          </cell>
          <cell r="O630">
            <v>1</v>
          </cell>
        </row>
        <row r="631">
          <cell r="D631">
            <v>44326</v>
          </cell>
          <cell r="F631" t="str">
            <v xml:space="preserve"> </v>
          </cell>
          <cell r="G631" t="str">
            <v xml:space="preserve"> </v>
          </cell>
          <cell r="N631">
            <v>2.6665899999999998</v>
          </cell>
        </row>
        <row r="632">
          <cell r="D632">
            <v>44347</v>
          </cell>
          <cell r="E632">
            <v>0</v>
          </cell>
          <cell r="F632">
            <v>1</v>
          </cell>
          <cell r="G632">
            <v>1</v>
          </cell>
          <cell r="H632">
            <v>3.0223</v>
          </cell>
          <cell r="I632">
            <v>0</v>
          </cell>
          <cell r="J632">
            <v>0</v>
          </cell>
          <cell r="K632">
            <v>1</v>
          </cell>
          <cell r="L632">
            <v>0</v>
          </cell>
          <cell r="M632">
            <v>1</v>
          </cell>
          <cell r="N632">
            <v>2.6665899999999998</v>
          </cell>
          <cell r="O632">
            <v>1</v>
          </cell>
        </row>
        <row r="633">
          <cell r="D633">
            <v>44357</v>
          </cell>
          <cell r="F633" t="str">
            <v xml:space="preserve"> </v>
          </cell>
          <cell r="G633" t="str">
            <v xml:space="preserve"> </v>
          </cell>
          <cell r="N633">
            <v>2.6665899999999998</v>
          </cell>
        </row>
        <row r="634">
          <cell r="D634">
            <v>44377</v>
          </cell>
          <cell r="E634">
            <v>0</v>
          </cell>
          <cell r="F634">
            <v>1</v>
          </cell>
          <cell r="G634">
            <v>1</v>
          </cell>
          <cell r="H634">
            <v>3.0223</v>
          </cell>
          <cell r="I634">
            <v>0</v>
          </cell>
          <cell r="J634">
            <v>0</v>
          </cell>
          <cell r="K634">
            <v>1</v>
          </cell>
          <cell r="L634">
            <v>0</v>
          </cell>
          <cell r="M634">
            <v>1</v>
          </cell>
          <cell r="N634">
            <v>2.6665899999999998</v>
          </cell>
          <cell r="O634">
            <v>1</v>
          </cell>
        </row>
        <row r="635">
          <cell r="D635">
            <v>44387</v>
          </cell>
          <cell r="F635" t="str">
            <v xml:space="preserve"> </v>
          </cell>
          <cell r="G635" t="str">
            <v xml:space="preserve"> </v>
          </cell>
          <cell r="N635">
            <v>2.6665899999999998</v>
          </cell>
        </row>
        <row r="636">
          <cell r="D636">
            <v>44408</v>
          </cell>
          <cell r="E636">
            <v>0</v>
          </cell>
          <cell r="F636">
            <v>1</v>
          </cell>
          <cell r="G636">
            <v>1</v>
          </cell>
          <cell r="H636">
            <v>3.0223</v>
          </cell>
          <cell r="I636">
            <v>0</v>
          </cell>
          <cell r="J636">
            <v>0</v>
          </cell>
          <cell r="K636">
            <v>1</v>
          </cell>
          <cell r="L636">
            <v>0</v>
          </cell>
          <cell r="M636">
            <v>1</v>
          </cell>
          <cell r="N636">
            <v>2.6665899999999998</v>
          </cell>
          <cell r="O636">
            <v>1</v>
          </cell>
        </row>
        <row r="637">
          <cell r="D637">
            <v>44418</v>
          </cell>
          <cell r="F637" t="str">
            <v xml:space="preserve"> </v>
          </cell>
          <cell r="G637" t="str">
            <v xml:space="preserve"> </v>
          </cell>
          <cell r="N637">
            <v>2.6665899999999998</v>
          </cell>
        </row>
        <row r="638">
          <cell r="D638">
            <v>44439</v>
          </cell>
          <cell r="E638">
            <v>0</v>
          </cell>
          <cell r="F638">
            <v>1</v>
          </cell>
          <cell r="G638">
            <v>1</v>
          </cell>
          <cell r="H638">
            <v>3.0223</v>
          </cell>
          <cell r="I638">
            <v>0</v>
          </cell>
          <cell r="J638">
            <v>0</v>
          </cell>
          <cell r="K638">
            <v>1</v>
          </cell>
          <cell r="L638">
            <v>0</v>
          </cell>
          <cell r="M638">
            <v>1</v>
          </cell>
          <cell r="N638">
            <v>2.6665899999999998</v>
          </cell>
          <cell r="O638">
            <v>1</v>
          </cell>
        </row>
        <row r="639">
          <cell r="D639">
            <v>44449</v>
          </cell>
          <cell r="F639" t="str">
            <v xml:space="preserve"> </v>
          </cell>
          <cell r="G639" t="str">
            <v xml:space="preserve"> </v>
          </cell>
          <cell r="N639">
            <v>2.6665899999999998</v>
          </cell>
        </row>
        <row r="640">
          <cell r="D640">
            <v>44469</v>
          </cell>
          <cell r="E640">
            <v>0</v>
          </cell>
          <cell r="F640">
            <v>1</v>
          </cell>
          <cell r="G640">
            <v>1</v>
          </cell>
          <cell r="H640">
            <v>3.0223</v>
          </cell>
          <cell r="I640">
            <v>0</v>
          </cell>
          <cell r="J640">
            <v>0</v>
          </cell>
          <cell r="K640">
            <v>1</v>
          </cell>
          <cell r="L640">
            <v>0</v>
          </cell>
          <cell r="M640">
            <v>1</v>
          </cell>
          <cell r="N640">
            <v>2.6665899999999998</v>
          </cell>
          <cell r="O640">
            <v>1</v>
          </cell>
        </row>
        <row r="641">
          <cell r="D641">
            <v>44479</v>
          </cell>
          <cell r="F641" t="str">
            <v xml:space="preserve"> </v>
          </cell>
          <cell r="G641" t="str">
            <v xml:space="preserve"> </v>
          </cell>
          <cell r="N641">
            <v>2.6665899999999998</v>
          </cell>
        </row>
        <row r="642">
          <cell r="D642">
            <v>44500</v>
          </cell>
          <cell r="E642">
            <v>0</v>
          </cell>
          <cell r="F642">
            <v>1</v>
          </cell>
          <cell r="G642">
            <v>1</v>
          </cell>
          <cell r="H642">
            <v>3.0223</v>
          </cell>
          <cell r="I642">
            <v>0</v>
          </cell>
          <cell r="J642">
            <v>0</v>
          </cell>
          <cell r="K642">
            <v>1</v>
          </cell>
          <cell r="L642">
            <v>0</v>
          </cell>
          <cell r="M642">
            <v>1</v>
          </cell>
          <cell r="N642">
            <v>2.6665899999999998</v>
          </cell>
          <cell r="O642">
            <v>1</v>
          </cell>
        </row>
        <row r="643">
          <cell r="D643">
            <v>44510</v>
          </cell>
          <cell r="F643" t="str">
            <v xml:space="preserve"> </v>
          </cell>
          <cell r="G643" t="str">
            <v xml:space="preserve"> </v>
          </cell>
          <cell r="N643">
            <v>2.6665899999999998</v>
          </cell>
        </row>
        <row r="644">
          <cell r="D644">
            <v>44530</v>
          </cell>
          <cell r="E644">
            <v>0</v>
          </cell>
          <cell r="F644">
            <v>1</v>
          </cell>
          <cell r="G644">
            <v>1</v>
          </cell>
          <cell r="H644">
            <v>3.0223</v>
          </cell>
          <cell r="I644">
            <v>0</v>
          </cell>
          <cell r="J644">
            <v>0</v>
          </cell>
          <cell r="K644">
            <v>1</v>
          </cell>
          <cell r="L644">
            <v>0</v>
          </cell>
          <cell r="M644">
            <v>1</v>
          </cell>
          <cell r="N644">
            <v>2.6665899999999998</v>
          </cell>
          <cell r="O644">
            <v>1</v>
          </cell>
        </row>
        <row r="645">
          <cell r="D645">
            <v>44540</v>
          </cell>
          <cell r="F645" t="str">
            <v xml:space="preserve"> </v>
          </cell>
          <cell r="G645" t="str">
            <v xml:space="preserve"> </v>
          </cell>
          <cell r="N645">
            <v>2.6665899999999998</v>
          </cell>
        </row>
        <row r="646">
          <cell r="D646">
            <v>44561</v>
          </cell>
          <cell r="E646">
            <v>0</v>
          </cell>
          <cell r="F646">
            <v>1</v>
          </cell>
          <cell r="G646">
            <v>1</v>
          </cell>
          <cell r="H646">
            <v>3.0223</v>
          </cell>
          <cell r="I646">
            <v>0</v>
          </cell>
          <cell r="J646">
            <v>0</v>
          </cell>
          <cell r="K646">
            <v>1</v>
          </cell>
          <cell r="L646">
            <v>0</v>
          </cell>
          <cell r="M646">
            <v>1</v>
          </cell>
          <cell r="N646">
            <v>2.6665899999999998</v>
          </cell>
          <cell r="O646">
            <v>1</v>
          </cell>
        </row>
        <row r="647">
          <cell r="D647">
            <v>44571</v>
          </cell>
          <cell r="F647" t="str">
            <v xml:space="preserve"> </v>
          </cell>
          <cell r="G647" t="str">
            <v xml:space="preserve"> </v>
          </cell>
          <cell r="N647">
            <v>2.6665899999999998</v>
          </cell>
        </row>
        <row r="648">
          <cell r="D648">
            <v>44592</v>
          </cell>
          <cell r="E648">
            <v>0</v>
          </cell>
          <cell r="F648">
            <v>1</v>
          </cell>
          <cell r="G648">
            <v>1</v>
          </cell>
          <cell r="H648">
            <v>3.0223</v>
          </cell>
          <cell r="I648">
            <v>0</v>
          </cell>
          <cell r="J648">
            <v>0</v>
          </cell>
          <cell r="K648">
            <v>1</v>
          </cell>
          <cell r="L648">
            <v>0</v>
          </cell>
          <cell r="M648">
            <v>1</v>
          </cell>
          <cell r="N648">
            <v>2.6665899999999998</v>
          </cell>
          <cell r="O648">
            <v>1</v>
          </cell>
        </row>
        <row r="649">
          <cell r="D649">
            <v>44602</v>
          </cell>
          <cell r="F649" t="str">
            <v xml:space="preserve"> </v>
          </cell>
          <cell r="G649" t="str">
            <v xml:space="preserve"> </v>
          </cell>
          <cell r="N649">
            <v>2.6665899999999998</v>
          </cell>
        </row>
        <row r="650">
          <cell r="D650">
            <v>44620</v>
          </cell>
          <cell r="E650">
            <v>0</v>
          </cell>
          <cell r="F650">
            <v>1</v>
          </cell>
          <cell r="G650">
            <v>1</v>
          </cell>
          <cell r="H650">
            <v>3.0223</v>
          </cell>
          <cell r="I650">
            <v>0</v>
          </cell>
          <cell r="J650">
            <v>0</v>
          </cell>
          <cell r="K650">
            <v>1</v>
          </cell>
          <cell r="L650">
            <v>0</v>
          </cell>
          <cell r="M650">
            <v>1</v>
          </cell>
          <cell r="N650">
            <v>2.6665899999999998</v>
          </cell>
          <cell r="O650">
            <v>1</v>
          </cell>
        </row>
        <row r="651">
          <cell r="D651">
            <v>44630</v>
          </cell>
          <cell r="F651" t="str">
            <v xml:space="preserve"> </v>
          </cell>
          <cell r="G651" t="str">
            <v xml:space="preserve"> </v>
          </cell>
          <cell r="N651">
            <v>2.6665899999999998</v>
          </cell>
        </row>
        <row r="652">
          <cell r="D652">
            <v>44651</v>
          </cell>
          <cell r="E652">
            <v>0</v>
          </cell>
          <cell r="F652">
            <v>1</v>
          </cell>
          <cell r="G652">
            <v>1</v>
          </cell>
          <cell r="H652">
            <v>3.0223</v>
          </cell>
          <cell r="I652">
            <v>0</v>
          </cell>
          <cell r="J652">
            <v>0</v>
          </cell>
          <cell r="K652">
            <v>1</v>
          </cell>
          <cell r="L652">
            <v>0</v>
          </cell>
          <cell r="M652">
            <v>1</v>
          </cell>
          <cell r="N652">
            <v>2.6665899999999998</v>
          </cell>
          <cell r="O652">
            <v>1</v>
          </cell>
        </row>
        <row r="653">
          <cell r="D653">
            <v>44661</v>
          </cell>
          <cell r="F653" t="str">
            <v xml:space="preserve"> </v>
          </cell>
          <cell r="G653" t="str">
            <v xml:space="preserve"> </v>
          </cell>
          <cell r="N653">
            <v>2.6665899999999998</v>
          </cell>
        </row>
        <row r="654">
          <cell r="D654">
            <v>44681</v>
          </cell>
          <cell r="E654">
            <v>0</v>
          </cell>
          <cell r="F654">
            <v>1</v>
          </cell>
          <cell r="G654">
            <v>1</v>
          </cell>
          <cell r="H654">
            <v>3.0223</v>
          </cell>
          <cell r="I654">
            <v>0</v>
          </cell>
          <cell r="J654">
            <v>0</v>
          </cell>
          <cell r="K654">
            <v>1</v>
          </cell>
          <cell r="L654">
            <v>0</v>
          </cell>
          <cell r="M654">
            <v>1</v>
          </cell>
          <cell r="N654">
            <v>2.6665899999999998</v>
          </cell>
          <cell r="O654">
            <v>1</v>
          </cell>
        </row>
        <row r="655">
          <cell r="D655">
            <v>44691</v>
          </cell>
          <cell r="F655" t="str">
            <v xml:space="preserve"> </v>
          </cell>
          <cell r="G655" t="str">
            <v xml:space="preserve"> </v>
          </cell>
          <cell r="N655">
            <v>2.6665899999999998</v>
          </cell>
        </row>
        <row r="656">
          <cell r="D656">
            <v>44712</v>
          </cell>
          <cell r="E656">
            <v>0</v>
          </cell>
          <cell r="F656">
            <v>1</v>
          </cell>
          <cell r="G656">
            <v>1</v>
          </cell>
          <cell r="H656">
            <v>3.0223</v>
          </cell>
          <cell r="I656">
            <v>0</v>
          </cell>
          <cell r="J656">
            <v>0</v>
          </cell>
          <cell r="K656">
            <v>1</v>
          </cell>
          <cell r="L656">
            <v>0</v>
          </cell>
          <cell r="M656">
            <v>1</v>
          </cell>
          <cell r="N656">
            <v>2.6665899999999998</v>
          </cell>
          <cell r="O656">
            <v>1</v>
          </cell>
        </row>
        <row r="657">
          <cell r="D657">
            <v>44722</v>
          </cell>
          <cell r="F657" t="str">
            <v xml:space="preserve"> </v>
          </cell>
          <cell r="G657" t="str">
            <v xml:space="preserve"> </v>
          </cell>
          <cell r="N657">
            <v>2.6665899999999998</v>
          </cell>
        </row>
        <row r="658">
          <cell r="D658">
            <v>44742</v>
          </cell>
          <cell r="E658">
            <v>0</v>
          </cell>
          <cell r="F658">
            <v>1</v>
          </cell>
          <cell r="G658">
            <v>1</v>
          </cell>
          <cell r="H658">
            <v>3.0223</v>
          </cell>
          <cell r="I658">
            <v>0</v>
          </cell>
          <cell r="J658">
            <v>0</v>
          </cell>
          <cell r="K658">
            <v>1</v>
          </cell>
          <cell r="L658">
            <v>0</v>
          </cell>
          <cell r="M658">
            <v>1</v>
          </cell>
          <cell r="N658">
            <v>2.6665899999999998</v>
          </cell>
          <cell r="O658">
            <v>1</v>
          </cell>
        </row>
        <row r="659">
          <cell r="D659">
            <v>44752</v>
          </cell>
          <cell r="F659" t="str">
            <v xml:space="preserve"> </v>
          </cell>
          <cell r="G659" t="str">
            <v xml:space="preserve"> </v>
          </cell>
          <cell r="N659">
            <v>2.6665899999999998</v>
          </cell>
        </row>
        <row r="660">
          <cell r="D660">
            <v>44773</v>
          </cell>
          <cell r="E660">
            <v>0</v>
          </cell>
          <cell r="F660">
            <v>1</v>
          </cell>
          <cell r="G660">
            <v>1</v>
          </cell>
          <cell r="H660">
            <v>3.0223</v>
          </cell>
          <cell r="I660">
            <v>0</v>
          </cell>
          <cell r="J660">
            <v>0</v>
          </cell>
          <cell r="K660">
            <v>1</v>
          </cell>
          <cell r="L660">
            <v>0</v>
          </cell>
          <cell r="M660">
            <v>1</v>
          </cell>
          <cell r="N660">
            <v>2.6665899999999998</v>
          </cell>
          <cell r="O660">
            <v>1</v>
          </cell>
        </row>
        <row r="661">
          <cell r="D661">
            <v>44783</v>
          </cell>
          <cell r="F661" t="str">
            <v xml:space="preserve"> </v>
          </cell>
          <cell r="G661" t="str">
            <v xml:space="preserve"> </v>
          </cell>
          <cell r="N661">
            <v>2.6665899999999998</v>
          </cell>
        </row>
        <row r="662">
          <cell r="D662">
            <v>44804</v>
          </cell>
          <cell r="E662">
            <v>0</v>
          </cell>
          <cell r="F662">
            <v>1</v>
          </cell>
          <cell r="G662">
            <v>1</v>
          </cell>
          <cell r="H662">
            <v>3.0223</v>
          </cell>
          <cell r="I662">
            <v>0</v>
          </cell>
          <cell r="J662">
            <v>0</v>
          </cell>
          <cell r="K662">
            <v>1</v>
          </cell>
          <cell r="L662">
            <v>0</v>
          </cell>
          <cell r="M662">
            <v>1</v>
          </cell>
          <cell r="N662">
            <v>2.6665899999999998</v>
          </cell>
          <cell r="O662">
            <v>1</v>
          </cell>
        </row>
        <row r="663">
          <cell r="D663">
            <v>44814</v>
          </cell>
          <cell r="F663" t="str">
            <v xml:space="preserve"> </v>
          </cell>
          <cell r="G663" t="str">
            <v xml:space="preserve"> </v>
          </cell>
          <cell r="N663">
            <v>2.6665899999999998</v>
          </cell>
        </row>
        <row r="664">
          <cell r="D664">
            <v>44834</v>
          </cell>
          <cell r="E664">
            <v>0</v>
          </cell>
          <cell r="F664">
            <v>1</v>
          </cell>
          <cell r="G664">
            <v>1</v>
          </cell>
          <cell r="H664">
            <v>3.0223</v>
          </cell>
          <cell r="I664">
            <v>0</v>
          </cell>
          <cell r="J664">
            <v>0</v>
          </cell>
          <cell r="K664">
            <v>1</v>
          </cell>
          <cell r="L664">
            <v>0</v>
          </cell>
          <cell r="M664">
            <v>1</v>
          </cell>
          <cell r="N664">
            <v>2.6665899999999998</v>
          </cell>
          <cell r="O664">
            <v>1</v>
          </cell>
        </row>
        <row r="665">
          <cell r="D665">
            <v>44844</v>
          </cell>
          <cell r="F665" t="str">
            <v xml:space="preserve"> </v>
          </cell>
          <cell r="G665" t="str">
            <v xml:space="preserve"> </v>
          </cell>
          <cell r="N665">
            <v>2.6665899999999998</v>
          </cell>
        </row>
        <row r="666">
          <cell r="D666">
            <v>44865</v>
          </cell>
          <cell r="E666">
            <v>0</v>
          </cell>
          <cell r="F666">
            <v>1</v>
          </cell>
          <cell r="G666">
            <v>1</v>
          </cell>
          <cell r="H666">
            <v>3.0223</v>
          </cell>
          <cell r="I666">
            <v>0</v>
          </cell>
          <cell r="J666">
            <v>0</v>
          </cell>
          <cell r="K666">
            <v>1</v>
          </cell>
          <cell r="L666">
            <v>0</v>
          </cell>
          <cell r="M666">
            <v>1</v>
          </cell>
          <cell r="N666">
            <v>2.6665899999999998</v>
          </cell>
          <cell r="O666">
            <v>1</v>
          </cell>
        </row>
        <row r="667">
          <cell r="D667">
            <v>44875</v>
          </cell>
          <cell r="F667" t="str">
            <v xml:space="preserve"> </v>
          </cell>
          <cell r="G667" t="str">
            <v xml:space="preserve"> </v>
          </cell>
          <cell r="N667">
            <v>2.6665899999999998</v>
          </cell>
        </row>
        <row r="668">
          <cell r="D668">
            <v>44895</v>
          </cell>
          <cell r="E668">
            <v>0</v>
          </cell>
          <cell r="F668">
            <v>1</v>
          </cell>
          <cell r="G668">
            <v>1</v>
          </cell>
          <cell r="H668">
            <v>3.0223</v>
          </cell>
          <cell r="I668">
            <v>0</v>
          </cell>
          <cell r="J668">
            <v>0</v>
          </cell>
          <cell r="K668">
            <v>1</v>
          </cell>
          <cell r="L668">
            <v>0</v>
          </cell>
          <cell r="M668">
            <v>1</v>
          </cell>
          <cell r="N668">
            <v>2.6665899999999998</v>
          </cell>
          <cell r="O668">
            <v>1</v>
          </cell>
        </row>
        <row r="669">
          <cell r="D669">
            <v>44905</v>
          </cell>
          <cell r="F669" t="str">
            <v xml:space="preserve"> </v>
          </cell>
          <cell r="G669" t="str">
            <v xml:space="preserve"> </v>
          </cell>
          <cell r="N669">
            <v>2.6665899999999998</v>
          </cell>
        </row>
        <row r="670">
          <cell r="D670">
            <v>44926</v>
          </cell>
          <cell r="E670">
            <v>0</v>
          </cell>
          <cell r="F670">
            <v>1</v>
          </cell>
          <cell r="G670">
            <v>1</v>
          </cell>
          <cell r="H670">
            <v>3.0223</v>
          </cell>
          <cell r="I670">
            <v>0</v>
          </cell>
          <cell r="J670">
            <v>0</v>
          </cell>
          <cell r="K670">
            <v>1</v>
          </cell>
          <cell r="L670">
            <v>0</v>
          </cell>
          <cell r="M670">
            <v>1</v>
          </cell>
          <cell r="N670">
            <v>2.6665899999999998</v>
          </cell>
          <cell r="O670">
            <v>1</v>
          </cell>
        </row>
        <row r="671">
          <cell r="D671">
            <v>44936</v>
          </cell>
          <cell r="F671" t="str">
            <v xml:space="preserve"> </v>
          </cell>
          <cell r="G671" t="str">
            <v xml:space="preserve"> </v>
          </cell>
          <cell r="N671">
            <v>2.6665899999999998</v>
          </cell>
        </row>
        <row r="672">
          <cell r="D672">
            <v>44957</v>
          </cell>
          <cell r="E672">
            <v>0</v>
          </cell>
          <cell r="F672">
            <v>1</v>
          </cell>
          <cell r="G672">
            <v>1</v>
          </cell>
          <cell r="H672">
            <v>3.0223</v>
          </cell>
          <cell r="I672">
            <v>0</v>
          </cell>
          <cell r="J672">
            <v>0</v>
          </cell>
          <cell r="K672">
            <v>1</v>
          </cell>
          <cell r="L672">
            <v>0</v>
          </cell>
          <cell r="M672">
            <v>1</v>
          </cell>
          <cell r="N672">
            <v>2.6665899999999998</v>
          </cell>
          <cell r="O672">
            <v>1</v>
          </cell>
        </row>
        <row r="673">
          <cell r="D673">
            <v>44967</v>
          </cell>
          <cell r="F673" t="str">
            <v xml:space="preserve"> </v>
          </cell>
          <cell r="G673" t="str">
            <v xml:space="preserve"> </v>
          </cell>
          <cell r="N673">
            <v>2.6665899999999998</v>
          </cell>
        </row>
        <row r="674">
          <cell r="D674">
            <v>44985</v>
          </cell>
          <cell r="E674">
            <v>0</v>
          </cell>
          <cell r="F674">
            <v>1</v>
          </cell>
          <cell r="G674">
            <v>1</v>
          </cell>
          <cell r="H674">
            <v>3.0223</v>
          </cell>
          <cell r="I674">
            <v>0</v>
          </cell>
          <cell r="J674">
            <v>0</v>
          </cell>
          <cell r="K674">
            <v>1</v>
          </cell>
          <cell r="L674">
            <v>0</v>
          </cell>
          <cell r="M674">
            <v>1</v>
          </cell>
          <cell r="N674">
            <v>2.6665899999999998</v>
          </cell>
          <cell r="O674">
            <v>1</v>
          </cell>
        </row>
        <row r="675">
          <cell r="D675">
            <v>44995</v>
          </cell>
          <cell r="F675" t="str">
            <v xml:space="preserve"> </v>
          </cell>
          <cell r="G675" t="str">
            <v xml:space="preserve"> </v>
          </cell>
          <cell r="N675">
            <v>2.6665899999999998</v>
          </cell>
        </row>
        <row r="676">
          <cell r="D676">
            <v>45016</v>
          </cell>
          <cell r="E676">
            <v>0</v>
          </cell>
          <cell r="F676">
            <v>1</v>
          </cell>
          <cell r="G676">
            <v>1</v>
          </cell>
          <cell r="H676">
            <v>3.0223</v>
          </cell>
          <cell r="I676">
            <v>0</v>
          </cell>
          <cell r="J676">
            <v>0</v>
          </cell>
          <cell r="K676">
            <v>1</v>
          </cell>
          <cell r="L676">
            <v>0</v>
          </cell>
          <cell r="M676">
            <v>1</v>
          </cell>
          <cell r="N676">
            <v>2.6665899999999998</v>
          </cell>
          <cell r="O676">
            <v>1</v>
          </cell>
        </row>
        <row r="677">
          <cell r="D677">
            <v>45026</v>
          </cell>
          <cell r="F677" t="str">
            <v xml:space="preserve"> </v>
          </cell>
          <cell r="G677" t="str">
            <v xml:space="preserve"> </v>
          </cell>
          <cell r="N677">
            <v>2.6665899999999998</v>
          </cell>
        </row>
        <row r="678">
          <cell r="D678">
            <v>45046</v>
          </cell>
          <cell r="E678">
            <v>0</v>
          </cell>
          <cell r="F678">
            <v>1</v>
          </cell>
          <cell r="G678">
            <v>1</v>
          </cell>
          <cell r="H678">
            <v>3.0223</v>
          </cell>
          <cell r="I678">
            <v>0</v>
          </cell>
          <cell r="J678">
            <v>0</v>
          </cell>
          <cell r="K678">
            <v>1</v>
          </cell>
          <cell r="L678">
            <v>0</v>
          </cell>
          <cell r="M678">
            <v>1</v>
          </cell>
          <cell r="N678">
            <v>2.6665899999999998</v>
          </cell>
          <cell r="O678">
            <v>1</v>
          </cell>
        </row>
        <row r="679">
          <cell r="D679">
            <v>45056</v>
          </cell>
          <cell r="F679" t="str">
            <v xml:space="preserve"> </v>
          </cell>
          <cell r="G679" t="str">
            <v xml:space="preserve"> </v>
          </cell>
          <cell r="N679">
            <v>2.6665899999999998</v>
          </cell>
        </row>
        <row r="680">
          <cell r="D680">
            <v>45077</v>
          </cell>
          <cell r="E680">
            <v>0</v>
          </cell>
          <cell r="F680">
            <v>1</v>
          </cell>
          <cell r="G680">
            <v>1</v>
          </cell>
          <cell r="H680">
            <v>3.0223</v>
          </cell>
          <cell r="I680">
            <v>0</v>
          </cell>
          <cell r="J680">
            <v>0</v>
          </cell>
          <cell r="K680">
            <v>1</v>
          </cell>
          <cell r="L680">
            <v>0</v>
          </cell>
          <cell r="M680">
            <v>1</v>
          </cell>
          <cell r="N680">
            <v>2.6665899999999998</v>
          </cell>
          <cell r="O680">
            <v>1</v>
          </cell>
        </row>
        <row r="681">
          <cell r="D681">
            <v>45087</v>
          </cell>
          <cell r="F681" t="str">
            <v xml:space="preserve"> </v>
          </cell>
          <cell r="G681" t="str">
            <v xml:space="preserve"> </v>
          </cell>
          <cell r="N681">
            <v>2.6665899999999998</v>
          </cell>
        </row>
        <row r="682">
          <cell r="D682">
            <v>45107</v>
          </cell>
          <cell r="E682">
            <v>0</v>
          </cell>
          <cell r="F682">
            <v>1</v>
          </cell>
          <cell r="G682">
            <v>1</v>
          </cell>
          <cell r="H682">
            <v>3.0223</v>
          </cell>
          <cell r="I682">
            <v>0</v>
          </cell>
          <cell r="J682">
            <v>0</v>
          </cell>
          <cell r="K682">
            <v>1</v>
          </cell>
          <cell r="L682">
            <v>0</v>
          </cell>
          <cell r="M682">
            <v>1</v>
          </cell>
          <cell r="N682">
            <v>2.6665899999999998</v>
          </cell>
          <cell r="O682">
            <v>1</v>
          </cell>
        </row>
        <row r="683">
          <cell r="D683">
            <v>45117</v>
          </cell>
          <cell r="F683" t="str">
            <v xml:space="preserve"> </v>
          </cell>
          <cell r="G683" t="str">
            <v xml:space="preserve"> </v>
          </cell>
          <cell r="N683">
            <v>2.6665899999999998</v>
          </cell>
        </row>
        <row r="684">
          <cell r="D684">
            <v>45138</v>
          </cell>
          <cell r="E684">
            <v>0</v>
          </cell>
          <cell r="F684">
            <v>1</v>
          </cell>
          <cell r="G684">
            <v>1</v>
          </cell>
          <cell r="H684">
            <v>3.0223</v>
          </cell>
          <cell r="I684">
            <v>0</v>
          </cell>
          <cell r="J684">
            <v>0</v>
          </cell>
          <cell r="K684">
            <v>1</v>
          </cell>
          <cell r="L684">
            <v>0</v>
          </cell>
          <cell r="M684">
            <v>1</v>
          </cell>
          <cell r="N684">
            <v>2.6665899999999998</v>
          </cell>
          <cell r="O684">
            <v>1</v>
          </cell>
        </row>
        <row r="685">
          <cell r="D685">
            <v>45148</v>
          </cell>
          <cell r="F685" t="str">
            <v xml:space="preserve"> </v>
          </cell>
          <cell r="G685" t="str">
            <v xml:space="preserve"> </v>
          </cell>
          <cell r="N685">
            <v>2.6665899999999998</v>
          </cell>
        </row>
        <row r="686">
          <cell r="D686">
            <v>45169</v>
          </cell>
          <cell r="E686">
            <v>0</v>
          </cell>
          <cell r="F686">
            <v>1</v>
          </cell>
          <cell r="G686">
            <v>1</v>
          </cell>
          <cell r="H686">
            <v>3.0223</v>
          </cell>
          <cell r="I686">
            <v>0</v>
          </cell>
          <cell r="J686">
            <v>0</v>
          </cell>
          <cell r="K686">
            <v>1</v>
          </cell>
          <cell r="L686">
            <v>0</v>
          </cell>
          <cell r="M686">
            <v>1</v>
          </cell>
          <cell r="N686">
            <v>2.6665899999999998</v>
          </cell>
          <cell r="O686">
            <v>1</v>
          </cell>
        </row>
        <row r="687">
          <cell r="D687">
            <v>45179</v>
          </cell>
          <cell r="F687" t="str">
            <v xml:space="preserve"> </v>
          </cell>
          <cell r="G687" t="str">
            <v xml:space="preserve"> </v>
          </cell>
          <cell r="N687">
            <v>2.6665899999999998</v>
          </cell>
        </row>
        <row r="688">
          <cell r="D688">
            <v>45199</v>
          </cell>
          <cell r="E688">
            <v>0</v>
          </cell>
          <cell r="F688">
            <v>1</v>
          </cell>
          <cell r="G688">
            <v>1</v>
          </cell>
          <cell r="H688">
            <v>3.0223</v>
          </cell>
          <cell r="I688">
            <v>0</v>
          </cell>
          <cell r="J688">
            <v>0</v>
          </cell>
          <cell r="K688">
            <v>1</v>
          </cell>
          <cell r="L688">
            <v>0</v>
          </cell>
          <cell r="M688">
            <v>1</v>
          </cell>
          <cell r="N688">
            <v>2.6665899999999998</v>
          </cell>
          <cell r="O688">
            <v>1</v>
          </cell>
        </row>
        <row r="689">
          <cell r="D689">
            <v>45209</v>
          </cell>
          <cell r="F689" t="str">
            <v xml:space="preserve"> </v>
          </cell>
          <cell r="G689" t="str">
            <v xml:space="preserve"> </v>
          </cell>
          <cell r="N689">
            <v>2.6665899999999998</v>
          </cell>
        </row>
        <row r="690">
          <cell r="D690">
            <v>45230</v>
          </cell>
          <cell r="E690">
            <v>0</v>
          </cell>
          <cell r="F690">
            <v>1</v>
          </cell>
          <cell r="G690">
            <v>1</v>
          </cell>
          <cell r="H690">
            <v>3.0223</v>
          </cell>
          <cell r="I690">
            <v>0</v>
          </cell>
          <cell r="J690">
            <v>0</v>
          </cell>
          <cell r="K690">
            <v>1</v>
          </cell>
          <cell r="L690">
            <v>0</v>
          </cell>
          <cell r="M690">
            <v>1</v>
          </cell>
          <cell r="N690">
            <v>2.6665899999999998</v>
          </cell>
          <cell r="O690">
            <v>1</v>
          </cell>
        </row>
        <row r="691">
          <cell r="D691">
            <v>45240</v>
          </cell>
          <cell r="F691" t="str">
            <v xml:space="preserve"> </v>
          </cell>
          <cell r="G691" t="str">
            <v xml:space="preserve"> </v>
          </cell>
          <cell r="N691">
            <v>2.6665899999999998</v>
          </cell>
        </row>
        <row r="692">
          <cell r="D692">
            <v>45260</v>
          </cell>
          <cell r="E692">
            <v>0</v>
          </cell>
          <cell r="F692">
            <v>1</v>
          </cell>
          <cell r="G692">
            <v>1</v>
          </cell>
          <cell r="H692">
            <v>3.0223</v>
          </cell>
          <cell r="I692">
            <v>0</v>
          </cell>
          <cell r="J692">
            <v>0</v>
          </cell>
          <cell r="K692">
            <v>1</v>
          </cell>
          <cell r="L692">
            <v>0</v>
          </cell>
          <cell r="M692">
            <v>1</v>
          </cell>
          <cell r="N692">
            <v>2.6665899999999998</v>
          </cell>
          <cell r="O692">
            <v>1</v>
          </cell>
        </row>
        <row r="693">
          <cell r="D693">
            <v>45270</v>
          </cell>
          <cell r="F693" t="str">
            <v xml:space="preserve"> </v>
          </cell>
          <cell r="G693" t="str">
            <v xml:space="preserve"> </v>
          </cell>
          <cell r="N693">
            <v>2.6665899999999998</v>
          </cell>
        </row>
        <row r="694">
          <cell r="D694">
            <v>45291</v>
          </cell>
          <cell r="E694">
            <v>0</v>
          </cell>
          <cell r="F694">
            <v>1</v>
          </cell>
          <cell r="G694">
            <v>1</v>
          </cell>
          <cell r="H694">
            <v>3.0223</v>
          </cell>
          <cell r="I694">
            <v>0</v>
          </cell>
          <cell r="J694">
            <v>0</v>
          </cell>
          <cell r="K694">
            <v>1</v>
          </cell>
          <cell r="L694">
            <v>0</v>
          </cell>
          <cell r="M694">
            <v>1</v>
          </cell>
          <cell r="N694">
            <v>2.6665899999999998</v>
          </cell>
          <cell r="O694">
            <v>1</v>
          </cell>
        </row>
        <row r="695">
          <cell r="D695">
            <v>45301</v>
          </cell>
          <cell r="F695" t="str">
            <v xml:space="preserve"> </v>
          </cell>
          <cell r="G695" t="str">
            <v xml:space="preserve"> </v>
          </cell>
          <cell r="N695">
            <v>2.6665899999999998</v>
          </cell>
        </row>
        <row r="696">
          <cell r="D696">
            <v>45322</v>
          </cell>
          <cell r="E696">
            <v>0</v>
          </cell>
          <cell r="F696">
            <v>1</v>
          </cell>
          <cell r="G696">
            <v>1</v>
          </cell>
          <cell r="H696">
            <v>3.0223</v>
          </cell>
          <cell r="I696">
            <v>0</v>
          </cell>
          <cell r="J696">
            <v>0</v>
          </cell>
          <cell r="K696">
            <v>1</v>
          </cell>
          <cell r="L696">
            <v>0</v>
          </cell>
          <cell r="M696">
            <v>1</v>
          </cell>
          <cell r="N696">
            <v>2.6665899999999998</v>
          </cell>
          <cell r="O696">
            <v>1</v>
          </cell>
        </row>
        <row r="697">
          <cell r="D697">
            <v>45332</v>
          </cell>
          <cell r="F697" t="str">
            <v xml:space="preserve"> </v>
          </cell>
          <cell r="G697" t="str">
            <v xml:space="preserve"> </v>
          </cell>
          <cell r="N697">
            <v>2.6665899999999998</v>
          </cell>
        </row>
        <row r="698">
          <cell r="D698">
            <v>45351</v>
          </cell>
          <cell r="E698">
            <v>0</v>
          </cell>
          <cell r="F698">
            <v>1</v>
          </cell>
          <cell r="G698">
            <v>1</v>
          </cell>
          <cell r="H698">
            <v>3.0223</v>
          </cell>
          <cell r="I698">
            <v>0</v>
          </cell>
          <cell r="J698">
            <v>0</v>
          </cell>
          <cell r="K698">
            <v>1</v>
          </cell>
          <cell r="L698">
            <v>0</v>
          </cell>
          <cell r="M698">
            <v>1</v>
          </cell>
          <cell r="N698">
            <v>2.6665899999999998</v>
          </cell>
          <cell r="O698">
            <v>1</v>
          </cell>
        </row>
        <row r="699">
          <cell r="D699">
            <v>45361</v>
          </cell>
          <cell r="F699" t="str">
            <v xml:space="preserve"> </v>
          </cell>
          <cell r="G699" t="str">
            <v xml:space="preserve"> </v>
          </cell>
          <cell r="N699">
            <v>2.6665899999999998</v>
          </cell>
        </row>
        <row r="700">
          <cell r="D700">
            <v>45382</v>
          </cell>
          <cell r="E700">
            <v>0</v>
          </cell>
          <cell r="F700">
            <v>1</v>
          </cell>
          <cell r="G700">
            <v>1</v>
          </cell>
          <cell r="H700">
            <v>3.0223</v>
          </cell>
          <cell r="I700">
            <v>0</v>
          </cell>
          <cell r="J700">
            <v>0</v>
          </cell>
          <cell r="K700">
            <v>1</v>
          </cell>
          <cell r="L700">
            <v>0</v>
          </cell>
          <cell r="M700">
            <v>1</v>
          </cell>
          <cell r="N700">
            <v>2.6665899999999998</v>
          </cell>
          <cell r="O700">
            <v>1</v>
          </cell>
        </row>
        <row r="701">
          <cell r="D701">
            <v>45392</v>
          </cell>
          <cell r="F701" t="str">
            <v xml:space="preserve"> </v>
          </cell>
          <cell r="G701" t="str">
            <v xml:space="preserve"> </v>
          </cell>
          <cell r="N701">
            <v>2.6665899999999998</v>
          </cell>
        </row>
        <row r="702">
          <cell r="D702">
            <v>45412</v>
          </cell>
          <cell r="E702">
            <v>0</v>
          </cell>
          <cell r="F702">
            <v>1</v>
          </cell>
          <cell r="G702">
            <v>1</v>
          </cell>
          <cell r="H702">
            <v>3.0223</v>
          </cell>
          <cell r="I702">
            <v>0</v>
          </cell>
          <cell r="J702">
            <v>0</v>
          </cell>
          <cell r="K702">
            <v>1</v>
          </cell>
          <cell r="L702">
            <v>0</v>
          </cell>
          <cell r="M702">
            <v>1</v>
          </cell>
          <cell r="N702">
            <v>2.6665899999999998</v>
          </cell>
          <cell r="O702">
            <v>1</v>
          </cell>
        </row>
        <row r="703">
          <cell r="D703">
            <v>45422</v>
          </cell>
          <cell r="F703" t="str">
            <v xml:space="preserve"> </v>
          </cell>
          <cell r="G703" t="str">
            <v xml:space="preserve"> </v>
          </cell>
          <cell r="N703">
            <v>2.6665899999999998</v>
          </cell>
        </row>
        <row r="704">
          <cell r="D704">
            <v>45443</v>
          </cell>
          <cell r="E704">
            <v>0</v>
          </cell>
          <cell r="F704">
            <v>1</v>
          </cell>
          <cell r="G704">
            <v>1</v>
          </cell>
          <cell r="H704">
            <v>3.0223</v>
          </cell>
          <cell r="I704">
            <v>0</v>
          </cell>
          <cell r="J704">
            <v>0</v>
          </cell>
          <cell r="K704">
            <v>1</v>
          </cell>
          <cell r="L704">
            <v>0</v>
          </cell>
          <cell r="M704">
            <v>1</v>
          </cell>
          <cell r="N704">
            <v>2.6665899999999998</v>
          </cell>
          <cell r="O704">
            <v>1</v>
          </cell>
        </row>
        <row r="705">
          <cell r="D705">
            <v>45453</v>
          </cell>
          <cell r="F705" t="str">
            <v xml:space="preserve"> </v>
          </cell>
          <cell r="G705" t="str">
            <v xml:space="preserve"> </v>
          </cell>
          <cell r="N705">
            <v>2.6665899999999998</v>
          </cell>
        </row>
        <row r="706">
          <cell r="D706">
            <v>45473</v>
          </cell>
          <cell r="E706">
            <v>0</v>
          </cell>
          <cell r="F706">
            <v>1</v>
          </cell>
          <cell r="G706">
            <v>1</v>
          </cell>
          <cell r="H706">
            <v>3.0223</v>
          </cell>
          <cell r="I706">
            <v>0</v>
          </cell>
          <cell r="J706">
            <v>0</v>
          </cell>
          <cell r="K706">
            <v>1</v>
          </cell>
          <cell r="L706">
            <v>0</v>
          </cell>
          <cell r="M706">
            <v>1</v>
          </cell>
          <cell r="N706">
            <v>2.6665899999999998</v>
          </cell>
          <cell r="O706">
            <v>1</v>
          </cell>
        </row>
        <row r="707">
          <cell r="D707">
            <v>45483</v>
          </cell>
          <cell r="F707" t="str">
            <v xml:space="preserve"> </v>
          </cell>
          <cell r="G707" t="str">
            <v xml:space="preserve"> </v>
          </cell>
          <cell r="N707">
            <v>2.6665899999999998</v>
          </cell>
        </row>
        <row r="708">
          <cell r="D708">
            <v>45504</v>
          </cell>
          <cell r="E708">
            <v>0</v>
          </cell>
          <cell r="F708">
            <v>1</v>
          </cell>
          <cell r="G708">
            <v>1</v>
          </cell>
          <cell r="H708">
            <v>3.0223</v>
          </cell>
          <cell r="I708">
            <v>0</v>
          </cell>
          <cell r="J708">
            <v>0</v>
          </cell>
          <cell r="K708">
            <v>1</v>
          </cell>
          <cell r="L708">
            <v>0</v>
          </cell>
          <cell r="M708">
            <v>1</v>
          </cell>
          <cell r="N708">
            <v>2.6665899999999998</v>
          </cell>
          <cell r="O708">
            <v>1</v>
          </cell>
        </row>
        <row r="709">
          <cell r="D709">
            <v>45514</v>
          </cell>
          <cell r="F709" t="str">
            <v xml:space="preserve"> </v>
          </cell>
          <cell r="G709" t="str">
            <v xml:space="preserve"> </v>
          </cell>
          <cell r="N709">
            <v>2.6665899999999998</v>
          </cell>
        </row>
        <row r="710">
          <cell r="D710">
            <v>45535</v>
          </cell>
          <cell r="E710">
            <v>0</v>
          </cell>
          <cell r="F710">
            <v>1</v>
          </cell>
          <cell r="G710">
            <v>1</v>
          </cell>
          <cell r="H710">
            <v>3.0223</v>
          </cell>
          <cell r="I710">
            <v>0</v>
          </cell>
          <cell r="J710">
            <v>0</v>
          </cell>
          <cell r="K710">
            <v>1</v>
          </cell>
          <cell r="L710">
            <v>0</v>
          </cell>
          <cell r="M710">
            <v>1</v>
          </cell>
          <cell r="N710">
            <v>2.6665899999999998</v>
          </cell>
          <cell r="O710">
            <v>1</v>
          </cell>
        </row>
        <row r="711">
          <cell r="D711">
            <v>45545</v>
          </cell>
          <cell r="F711" t="str">
            <v xml:space="preserve"> </v>
          </cell>
          <cell r="G711" t="str">
            <v xml:space="preserve"> </v>
          </cell>
          <cell r="N711">
            <v>2.6665899999999998</v>
          </cell>
        </row>
        <row r="712">
          <cell r="D712">
            <v>45565</v>
          </cell>
          <cell r="E712">
            <v>0</v>
          </cell>
          <cell r="F712">
            <v>1</v>
          </cell>
          <cell r="G712">
            <v>1</v>
          </cell>
          <cell r="H712">
            <v>3.0223</v>
          </cell>
          <cell r="I712">
            <v>0</v>
          </cell>
          <cell r="J712">
            <v>0</v>
          </cell>
          <cell r="K712">
            <v>1</v>
          </cell>
          <cell r="L712">
            <v>0</v>
          </cell>
          <cell r="M712">
            <v>1</v>
          </cell>
          <cell r="N712">
            <v>2.6665899999999998</v>
          </cell>
          <cell r="O712">
            <v>1</v>
          </cell>
        </row>
        <row r="713">
          <cell r="D713">
            <v>45575</v>
          </cell>
          <cell r="F713" t="str">
            <v xml:space="preserve"> </v>
          </cell>
          <cell r="G713" t="str">
            <v xml:space="preserve"> </v>
          </cell>
          <cell r="N713">
            <v>2.6665899999999998</v>
          </cell>
        </row>
        <row r="714">
          <cell r="D714">
            <v>45596</v>
          </cell>
          <cell r="E714">
            <v>0</v>
          </cell>
          <cell r="F714">
            <v>1</v>
          </cell>
          <cell r="G714">
            <v>1</v>
          </cell>
          <cell r="H714">
            <v>3.0223</v>
          </cell>
          <cell r="I714">
            <v>0</v>
          </cell>
          <cell r="J714">
            <v>0</v>
          </cell>
          <cell r="K714">
            <v>1</v>
          </cell>
          <cell r="L714">
            <v>0</v>
          </cell>
          <cell r="M714">
            <v>1</v>
          </cell>
          <cell r="N714">
            <v>2.6665899999999998</v>
          </cell>
          <cell r="O714">
            <v>1</v>
          </cell>
        </row>
        <row r="715">
          <cell r="D715">
            <v>45606</v>
          </cell>
          <cell r="F715" t="str">
            <v xml:space="preserve"> </v>
          </cell>
          <cell r="G715" t="str">
            <v xml:space="preserve"> </v>
          </cell>
          <cell r="N715">
            <v>2.6665899999999998</v>
          </cell>
        </row>
        <row r="716">
          <cell r="D716">
            <v>45626</v>
          </cell>
          <cell r="E716">
            <v>0</v>
          </cell>
          <cell r="F716">
            <v>1</v>
          </cell>
          <cell r="G716">
            <v>1</v>
          </cell>
          <cell r="H716">
            <v>3.0223</v>
          </cell>
          <cell r="I716">
            <v>0</v>
          </cell>
          <cell r="J716">
            <v>0</v>
          </cell>
          <cell r="K716">
            <v>1</v>
          </cell>
          <cell r="L716">
            <v>0</v>
          </cell>
          <cell r="M716">
            <v>1</v>
          </cell>
          <cell r="N716">
            <v>2.6665899999999998</v>
          </cell>
          <cell r="O716">
            <v>1</v>
          </cell>
        </row>
        <row r="717">
          <cell r="D717">
            <v>45636</v>
          </cell>
          <cell r="F717" t="str">
            <v xml:space="preserve"> </v>
          </cell>
          <cell r="G717" t="str">
            <v xml:space="preserve"> </v>
          </cell>
          <cell r="N717">
            <v>2.6665899999999998</v>
          </cell>
        </row>
        <row r="718">
          <cell r="D718">
            <v>45657</v>
          </cell>
          <cell r="E718">
            <v>0</v>
          </cell>
          <cell r="F718">
            <v>1</v>
          </cell>
          <cell r="G718">
            <v>1</v>
          </cell>
          <cell r="H718">
            <v>3.0223</v>
          </cell>
          <cell r="I718">
            <v>0</v>
          </cell>
          <cell r="J718">
            <v>0</v>
          </cell>
          <cell r="K718">
            <v>1</v>
          </cell>
          <cell r="L718">
            <v>0</v>
          </cell>
          <cell r="M718">
            <v>1</v>
          </cell>
          <cell r="N718">
            <v>2.6665899999999998</v>
          </cell>
          <cell r="O718">
            <v>1</v>
          </cell>
        </row>
        <row r="719">
          <cell r="D719">
            <v>45667</v>
          </cell>
          <cell r="F719" t="str">
            <v xml:space="preserve"> </v>
          </cell>
          <cell r="G719" t="str">
            <v xml:space="preserve"> </v>
          </cell>
          <cell r="N719">
            <v>2.6665899999999998</v>
          </cell>
        </row>
        <row r="720">
          <cell r="D720">
            <v>45688</v>
          </cell>
          <cell r="E720">
            <v>0</v>
          </cell>
          <cell r="F720">
            <v>1</v>
          </cell>
          <cell r="G720">
            <v>1</v>
          </cell>
          <cell r="H720">
            <v>3.0223</v>
          </cell>
          <cell r="I720">
            <v>0</v>
          </cell>
          <cell r="J720">
            <v>0</v>
          </cell>
          <cell r="K720">
            <v>1</v>
          </cell>
          <cell r="L720">
            <v>0</v>
          </cell>
          <cell r="M720">
            <v>1</v>
          </cell>
          <cell r="N720">
            <v>2.6665899999999998</v>
          </cell>
          <cell r="O720">
            <v>1</v>
          </cell>
        </row>
        <row r="721">
          <cell r="D721">
            <v>45698</v>
          </cell>
          <cell r="F721" t="str">
            <v xml:space="preserve"> </v>
          </cell>
          <cell r="G721" t="str">
            <v xml:space="preserve"> </v>
          </cell>
          <cell r="N721">
            <v>2.6665899999999998</v>
          </cell>
        </row>
        <row r="722">
          <cell r="D722">
            <v>45716</v>
          </cell>
          <cell r="E722">
            <v>0</v>
          </cell>
          <cell r="F722">
            <v>1</v>
          </cell>
          <cell r="G722">
            <v>1</v>
          </cell>
          <cell r="H722">
            <v>3.0223</v>
          </cell>
          <cell r="I722">
            <v>0</v>
          </cell>
          <cell r="J722">
            <v>0</v>
          </cell>
          <cell r="K722">
            <v>1</v>
          </cell>
          <cell r="L722">
            <v>0</v>
          </cell>
          <cell r="M722">
            <v>1</v>
          </cell>
          <cell r="N722">
            <v>2.6665899999999998</v>
          </cell>
          <cell r="O722">
            <v>1</v>
          </cell>
        </row>
        <row r="723">
          <cell r="D723">
            <v>45726</v>
          </cell>
          <cell r="F723" t="str">
            <v xml:space="preserve"> </v>
          </cell>
          <cell r="G723" t="str">
            <v xml:space="preserve"> </v>
          </cell>
          <cell r="N723">
            <v>2.6665899999999998</v>
          </cell>
        </row>
        <row r="724">
          <cell r="D724">
            <v>45747</v>
          </cell>
          <cell r="E724">
            <v>0</v>
          </cell>
          <cell r="F724">
            <v>1</v>
          </cell>
          <cell r="G724">
            <v>1</v>
          </cell>
          <cell r="H724">
            <v>3.0223</v>
          </cell>
          <cell r="I724">
            <v>0</v>
          </cell>
          <cell r="J724">
            <v>0</v>
          </cell>
          <cell r="K724">
            <v>1</v>
          </cell>
          <cell r="L724">
            <v>0</v>
          </cell>
          <cell r="M724">
            <v>1</v>
          </cell>
          <cell r="N724">
            <v>2.6665899999999998</v>
          </cell>
          <cell r="O724">
            <v>1</v>
          </cell>
        </row>
        <row r="725">
          <cell r="D725">
            <v>45757</v>
          </cell>
          <cell r="F725" t="str">
            <v xml:space="preserve"> </v>
          </cell>
          <cell r="G725" t="str">
            <v xml:space="preserve"> </v>
          </cell>
          <cell r="N725">
            <v>2.6665899999999998</v>
          </cell>
        </row>
        <row r="726">
          <cell r="D726">
            <v>45777</v>
          </cell>
          <cell r="E726">
            <v>0</v>
          </cell>
          <cell r="F726">
            <v>1</v>
          </cell>
          <cell r="G726">
            <v>1</v>
          </cell>
          <cell r="H726">
            <v>3.0223</v>
          </cell>
          <cell r="I726">
            <v>0</v>
          </cell>
          <cell r="J726">
            <v>0</v>
          </cell>
          <cell r="K726">
            <v>1</v>
          </cell>
          <cell r="L726">
            <v>0</v>
          </cell>
          <cell r="M726">
            <v>1</v>
          </cell>
          <cell r="N726">
            <v>2.6665899999999998</v>
          </cell>
          <cell r="O726">
            <v>1</v>
          </cell>
        </row>
        <row r="727">
          <cell r="D727">
            <v>45787</v>
          </cell>
          <cell r="F727" t="str">
            <v xml:space="preserve"> </v>
          </cell>
          <cell r="G727" t="str">
            <v xml:space="preserve"> </v>
          </cell>
          <cell r="N727">
            <v>2.6665899999999998</v>
          </cell>
        </row>
        <row r="728">
          <cell r="D728">
            <v>45808</v>
          </cell>
          <cell r="E728">
            <v>0</v>
          </cell>
          <cell r="F728">
            <v>1</v>
          </cell>
          <cell r="G728">
            <v>1</v>
          </cell>
          <cell r="H728">
            <v>3.0223</v>
          </cell>
          <cell r="I728">
            <v>0</v>
          </cell>
          <cell r="J728">
            <v>0</v>
          </cell>
          <cell r="K728">
            <v>1</v>
          </cell>
          <cell r="L728">
            <v>0</v>
          </cell>
          <cell r="M728">
            <v>1</v>
          </cell>
          <cell r="N728">
            <v>2.6665899999999998</v>
          </cell>
          <cell r="O728">
            <v>1</v>
          </cell>
        </row>
        <row r="729">
          <cell r="D729">
            <v>45818</v>
          </cell>
          <cell r="F729" t="str">
            <v xml:space="preserve"> </v>
          </cell>
          <cell r="G729" t="str">
            <v xml:space="preserve"> </v>
          </cell>
          <cell r="N729">
            <v>2.6665899999999998</v>
          </cell>
        </row>
        <row r="730">
          <cell r="D730">
            <v>45838</v>
          </cell>
          <cell r="E730">
            <v>0</v>
          </cell>
          <cell r="F730">
            <v>1</v>
          </cell>
          <cell r="G730">
            <v>1</v>
          </cell>
          <cell r="H730">
            <v>3.0223</v>
          </cell>
          <cell r="I730">
            <v>0</v>
          </cell>
          <cell r="J730">
            <v>0</v>
          </cell>
          <cell r="K730">
            <v>1</v>
          </cell>
          <cell r="L730">
            <v>0</v>
          </cell>
          <cell r="M730">
            <v>1</v>
          </cell>
          <cell r="N730">
            <v>2.6665899999999998</v>
          </cell>
          <cell r="O730">
            <v>1</v>
          </cell>
        </row>
        <row r="731">
          <cell r="D731">
            <v>45848</v>
          </cell>
          <cell r="F731" t="str">
            <v xml:space="preserve"> </v>
          </cell>
          <cell r="G731" t="str">
            <v xml:space="preserve"> </v>
          </cell>
          <cell r="N731">
            <v>2.6665899999999998</v>
          </cell>
        </row>
        <row r="732">
          <cell r="D732">
            <v>45869</v>
          </cell>
          <cell r="E732">
            <v>0</v>
          </cell>
          <cell r="F732">
            <v>1</v>
          </cell>
          <cell r="G732">
            <v>1</v>
          </cell>
          <cell r="H732">
            <v>3.0223</v>
          </cell>
          <cell r="I732">
            <v>0</v>
          </cell>
          <cell r="J732">
            <v>0</v>
          </cell>
          <cell r="K732">
            <v>1</v>
          </cell>
          <cell r="L732">
            <v>0</v>
          </cell>
          <cell r="M732">
            <v>1</v>
          </cell>
          <cell r="N732">
            <v>2.6665899999999998</v>
          </cell>
          <cell r="O732">
            <v>1</v>
          </cell>
        </row>
        <row r="733">
          <cell r="D733">
            <v>45879</v>
          </cell>
          <cell r="F733" t="str">
            <v xml:space="preserve"> </v>
          </cell>
          <cell r="G733" t="str">
            <v xml:space="preserve"> </v>
          </cell>
          <cell r="N733">
            <v>2.6665899999999998</v>
          </cell>
        </row>
        <row r="734">
          <cell r="D734">
            <v>45900</v>
          </cell>
          <cell r="E734">
            <v>0</v>
          </cell>
          <cell r="F734">
            <v>1</v>
          </cell>
          <cell r="G734">
            <v>1</v>
          </cell>
          <cell r="H734">
            <v>3.0223</v>
          </cell>
          <cell r="I734">
            <v>0</v>
          </cell>
          <cell r="J734">
            <v>0</v>
          </cell>
          <cell r="K734">
            <v>1</v>
          </cell>
          <cell r="L734">
            <v>0</v>
          </cell>
          <cell r="M734">
            <v>1</v>
          </cell>
          <cell r="N734">
            <v>2.6665899999999998</v>
          </cell>
          <cell r="O734">
            <v>1</v>
          </cell>
        </row>
        <row r="735">
          <cell r="D735">
            <v>45910</v>
          </cell>
          <cell r="F735" t="str">
            <v xml:space="preserve"> </v>
          </cell>
          <cell r="G735" t="str">
            <v xml:space="preserve"> </v>
          </cell>
          <cell r="N735">
            <v>2.6665899999999998</v>
          </cell>
        </row>
        <row r="736">
          <cell r="D736">
            <v>45930</v>
          </cell>
          <cell r="E736">
            <v>0</v>
          </cell>
          <cell r="F736">
            <v>1</v>
          </cell>
          <cell r="G736">
            <v>1</v>
          </cell>
          <cell r="H736">
            <v>3.0223</v>
          </cell>
          <cell r="I736">
            <v>0</v>
          </cell>
          <cell r="J736">
            <v>0</v>
          </cell>
          <cell r="K736">
            <v>1</v>
          </cell>
          <cell r="L736">
            <v>0</v>
          </cell>
          <cell r="M736">
            <v>1</v>
          </cell>
          <cell r="N736">
            <v>2.6665899999999998</v>
          </cell>
          <cell r="O736">
            <v>1</v>
          </cell>
        </row>
        <row r="737">
          <cell r="D737">
            <v>45940</v>
          </cell>
          <cell r="F737" t="str">
            <v xml:space="preserve"> </v>
          </cell>
          <cell r="G737" t="str">
            <v xml:space="preserve"> </v>
          </cell>
          <cell r="N737">
            <v>2.6665899999999998</v>
          </cell>
        </row>
        <row r="738">
          <cell r="D738">
            <v>45961</v>
          </cell>
          <cell r="E738">
            <v>0</v>
          </cell>
          <cell r="F738">
            <v>1</v>
          </cell>
          <cell r="G738">
            <v>1</v>
          </cell>
          <cell r="H738">
            <v>3.0223</v>
          </cell>
          <cell r="I738">
            <v>0</v>
          </cell>
          <cell r="J738">
            <v>0</v>
          </cell>
          <cell r="K738">
            <v>1</v>
          </cell>
          <cell r="L738">
            <v>0</v>
          </cell>
          <cell r="M738">
            <v>1</v>
          </cell>
          <cell r="N738">
            <v>2.6665899999999998</v>
          </cell>
          <cell r="O738">
            <v>1</v>
          </cell>
        </row>
        <row r="739">
          <cell r="D739">
            <v>45971</v>
          </cell>
          <cell r="F739" t="str">
            <v xml:space="preserve"> </v>
          </cell>
          <cell r="G739" t="str">
            <v xml:space="preserve"> </v>
          </cell>
          <cell r="N739">
            <v>2.6665899999999998</v>
          </cell>
        </row>
        <row r="740">
          <cell r="D740">
            <v>45991</v>
          </cell>
          <cell r="E740">
            <v>0</v>
          </cell>
          <cell r="F740">
            <v>1</v>
          </cell>
          <cell r="G740">
            <v>1</v>
          </cell>
          <cell r="H740">
            <v>3.0223</v>
          </cell>
          <cell r="I740">
            <v>0</v>
          </cell>
          <cell r="J740">
            <v>0</v>
          </cell>
          <cell r="K740">
            <v>1</v>
          </cell>
          <cell r="L740">
            <v>0</v>
          </cell>
          <cell r="M740">
            <v>1</v>
          </cell>
          <cell r="N740">
            <v>2.6665899999999998</v>
          </cell>
          <cell r="O740">
            <v>1</v>
          </cell>
        </row>
        <row r="741">
          <cell r="D741">
            <v>46001</v>
          </cell>
          <cell r="F741" t="str">
            <v xml:space="preserve"> </v>
          </cell>
          <cell r="G741" t="str">
            <v xml:space="preserve"> </v>
          </cell>
          <cell r="N741">
            <v>2.6665899999999998</v>
          </cell>
        </row>
        <row r="742">
          <cell r="D742">
            <v>46022</v>
          </cell>
          <cell r="E742">
            <v>0</v>
          </cell>
          <cell r="F742">
            <v>1</v>
          </cell>
          <cell r="G742">
            <v>1</v>
          </cell>
          <cell r="H742">
            <v>3.0223</v>
          </cell>
          <cell r="I742">
            <v>0</v>
          </cell>
          <cell r="J742">
            <v>0</v>
          </cell>
          <cell r="K742">
            <v>1</v>
          </cell>
          <cell r="L742">
            <v>0</v>
          </cell>
          <cell r="M742">
            <v>1</v>
          </cell>
          <cell r="N742">
            <v>2.6665899999999998</v>
          </cell>
          <cell r="O742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List Entrada de Dados"/>
      <sheetName val="Entrada de dados"/>
      <sheetName val="Administrados BB"/>
      <sheetName val="IAA - Controlados pelo BB"/>
      <sheetName val="ANDE"/>
      <sheetName val="AçopalmaI-12.09.98"/>
      <sheetName val="AçopalmaII-30.06.98"/>
      <sheetName val="BNDES - FCVS (1)"/>
      <sheetName val="BNDES - FCVS (2)"/>
      <sheetName val="BNDESPAR - CT. 064"/>
      <sheetName val="BNDESPAR - CT. 070"/>
      <sheetName val="BNDES - CT. 090"/>
      <sheetName val="BNDESPAR - CT. 124"/>
      <sheetName val="BNDESPAR - CT. 142"/>
      <sheetName val="BNDESPAR - CT. 176"/>
      <sheetName val="BNDES - CT 517 - PARTE I"/>
      <sheetName val="BNDES - CT 517 - PARTE II"/>
      <sheetName val="CAIXA - PROER"/>
      <sheetName val="COBRAPI"/>
      <sheetName val="CDRJ Sepetiba - (MP 1755)"/>
      <sheetName val="CDRJ - Ct 018 nova"/>
      <sheetName val="CDRJ - Ct 026 nova"/>
      <sheetName val="CODESA - Ct 020 nova"/>
      <sheetName val="CODESP - Ct 019 nova"/>
      <sheetName val="DOCENAVE"/>
      <sheetName val="DOCENAVE-cálculo prestação"/>
      <sheetName val="Contrato 424-Eletrobrás-TESTE"/>
      <sheetName val="ELETR_ITAIPU-424"/>
      <sheetName val="ELETR_ITAIPU-425"/>
      <sheetName val="ELETR_ITAIPU - 424 - Pg."/>
      <sheetName val="ELETR_ITAIPU - 425 - Pg."/>
      <sheetName val="RESUMO - ELETROBRÁS"/>
      <sheetName val="EXCELL"/>
      <sheetName val="RIO BRANCO - H.DANTAS"/>
      <sheetName val="INSS"/>
      <sheetName val="INSS CT 54"/>
      <sheetName val="RFFSA - AGEF"/>
      <sheetName val="RFFSA - MRS - BNDES"/>
      <sheetName val="RFFSA - FCA (BNDES)"/>
      <sheetName val="RFFSA - FCA (CT 001)"/>
      <sheetName val="RFFSA - FCA (CT 005)"/>
      <sheetName val="RFFSA - FCA (CT 006)"/>
      <sheetName val="RFFSA - FERROBAN (CT 007)"/>
      <sheetName val="RFFSA - FERROBAN"/>
      <sheetName val="RFFSA - MRS (CT 018)"/>
      <sheetName val="RFFSA - 349 e 360 (CT 019)"/>
      <sheetName val="RFFSA - MRS (CT 020)"/>
      <sheetName val="RFFSA - NOVOESTE (CT 020)"/>
      <sheetName val="RFFSA - CFN (CT 020)"/>
      <sheetName val="RFFSA - FTC (CT 021)"/>
      <sheetName val="RFFSA - NOVOESTE (CT 021)"/>
      <sheetName val="RFFSA - CFN (CT 021)"/>
      <sheetName val="RFFSA - FCA (CT 022)"/>
      <sheetName val="RFFSA - FTC (CT 022)"/>
      <sheetName val="RFFSA - FCA (MP 1755)"/>
      <sheetName val="TRONCOSUL GERDAU"/>
      <sheetName val="Petromisa-DESO"/>
      <sheetName val="Petromisa-ENERGIPE"/>
      <sheetName val="Petromisa-BR Dist."/>
      <sheetName val="Petromisa-ENTERPRISE"/>
      <sheetName val="Petromisa-PETROS"/>
      <sheetName val="Consolidado"/>
      <sheetName val="Índices-Projetados"/>
      <sheetName val="AGEF - Armazém Londrina"/>
      <sheetName val="BNDESPAR - CT. 002"/>
      <sheetName val="BNDESPAR - CT. 090"/>
      <sheetName val="CDRJ - Ct. 018"/>
      <sheetName val="CDRJ - Ct 018 (novo)"/>
      <sheetName val="CDRJ - Ct. 026"/>
      <sheetName val="CDRJ - Ct 026 (novo)"/>
      <sheetName val="CDRJ - Ct. 026 (teste)"/>
      <sheetName val="CODESA - Ct. 020"/>
      <sheetName val="CODESA - Ct 020 (novo)"/>
      <sheetName val="CODESP - Ct. 019"/>
      <sheetName val="CODESP - Ct 019 (novo)"/>
      <sheetName val="CST"/>
      <sheetName val="DOCENAVE-atualizaçao diferenças"/>
      <sheetName val="ELETR_ITAIPU-424 (2)"/>
      <sheetName val="ELETR_ITAIPU-424(EMGEA)"/>
      <sheetName val="ELETR_ITAIPU-425(EMGEA)"/>
      <sheetName val="ELETR_ITAIPU-EMGEA"/>
      <sheetName val="ITAIPU Royalties"/>
      <sheetName val="ITAIPU Royalties projeção"/>
      <sheetName val="ITAIPU diferido"/>
      <sheetName val="PORTOBRAS"/>
      <sheetName val="RFFSA - ALL (CT 031)"/>
      <sheetName val="RFFSA - MRS (BNDES)"/>
      <sheetName val="RFFSA - CT 022 - FTC"/>
      <sheetName val="RFFSA - CT 031- ALL"/>
      <sheetName val="DOCEDUNA - NORSUL SANTOS"/>
      <sheetName val="RIO APA - NORSUL RECIFE"/>
      <sheetName val="RIO COARI - NORSUL AMAZONAS"/>
      <sheetName val="RIO TEFÉ - NORSUL VITÓRIA"/>
      <sheetName val="TELEBRÁS-Empregados"/>
      <sheetName val="Cálculos saldos não recebíveis"/>
      <sheetName val="Tela Inicial"/>
      <sheetName val="Administrados por Terceiros"/>
      <sheetName val="BNDES-CT 209"/>
      <sheetName val="BNDES-CT 244"/>
      <sheetName val="índices"/>
    </sheetNames>
    <sheetDataSet>
      <sheetData sheetId="0" refreshError="1"/>
      <sheetData sheetId="1" refreshError="1">
        <row r="1">
          <cell r="B1">
            <v>40390</v>
          </cell>
        </row>
        <row r="6">
          <cell r="D6">
            <v>34150</v>
          </cell>
          <cell r="E6">
            <v>31.49</v>
          </cell>
          <cell r="F6">
            <v>1.3149</v>
          </cell>
          <cell r="N6">
            <v>0</v>
          </cell>
          <cell r="S6">
            <v>1.47699617587211</v>
          </cell>
          <cell r="T6">
            <v>1</v>
          </cell>
        </row>
        <row r="7">
          <cell r="D7">
            <v>34181</v>
          </cell>
          <cell r="E7">
            <v>31.25</v>
          </cell>
          <cell r="F7">
            <v>1.3125</v>
          </cell>
          <cell r="S7">
            <v>1.94909847953546</v>
          </cell>
          <cell r="T7">
            <v>1.3125</v>
          </cell>
        </row>
        <row r="8">
          <cell r="D8">
            <v>34212</v>
          </cell>
          <cell r="E8">
            <v>31.79</v>
          </cell>
          <cell r="F8">
            <v>1.3179000000000001</v>
          </cell>
          <cell r="S8">
            <v>2.6026604048319699</v>
          </cell>
          <cell r="T8">
            <v>1.7297437500000001</v>
          </cell>
        </row>
        <row r="9">
          <cell r="D9">
            <v>34242</v>
          </cell>
          <cell r="E9">
            <v>35.28</v>
          </cell>
          <cell r="F9">
            <v>1.3528</v>
          </cell>
          <cell r="S9">
            <v>3.5654943118218299</v>
          </cell>
          <cell r="T9">
            <v>2.339997345</v>
          </cell>
        </row>
        <row r="10">
          <cell r="D10">
            <v>34273</v>
          </cell>
          <cell r="E10">
            <v>35.04</v>
          </cell>
          <cell r="F10">
            <v>1.3504</v>
          </cell>
          <cell r="S10">
            <v>4.8185867915704703</v>
          </cell>
          <cell r="T10">
            <v>3.1599324146879999</v>
          </cell>
        </row>
        <row r="11">
          <cell r="D11">
            <v>34303</v>
          </cell>
          <cell r="E11">
            <v>36.15</v>
          </cell>
          <cell r="F11">
            <v>1.3614999999999999</v>
          </cell>
          <cell r="S11">
            <v>6.5996054557600496</v>
          </cell>
          <cell r="T11">
            <v>4.302247982597712</v>
          </cell>
        </row>
        <row r="12">
          <cell r="D12">
            <v>34334</v>
          </cell>
          <cell r="E12">
            <v>38.32</v>
          </cell>
          <cell r="F12">
            <v>1.3832</v>
          </cell>
          <cell r="K12">
            <v>1</v>
          </cell>
          <cell r="S12">
            <v>8.9899174517166607</v>
          </cell>
          <cell r="T12">
            <v>5.9508694095291554</v>
          </cell>
        </row>
        <row r="13">
          <cell r="D13">
            <v>34365</v>
          </cell>
          <cell r="E13">
            <v>39.07</v>
          </cell>
          <cell r="F13">
            <v>1.3907</v>
          </cell>
          <cell r="G13">
            <v>89.087233976642608</v>
          </cell>
          <cell r="K13">
            <v>1</v>
          </cell>
          <cell r="S13">
            <v>12.782740433998701</v>
          </cell>
          <cell r="T13">
            <v>8.2758740878321966</v>
          </cell>
        </row>
        <row r="14">
          <cell r="D14">
            <v>34393</v>
          </cell>
          <cell r="E14">
            <v>40.78</v>
          </cell>
          <cell r="F14">
            <v>1.4077999999999999</v>
          </cell>
          <cell r="G14">
            <v>88.133886806480604</v>
          </cell>
          <cell r="K14">
            <v>1</v>
          </cell>
          <cell r="S14">
            <v>18.203962663298501</v>
          </cell>
          <cell r="T14">
            <v>11.650775540850166</v>
          </cell>
        </row>
        <row r="15">
          <cell r="D15">
            <v>34424</v>
          </cell>
          <cell r="E15">
            <v>45.71</v>
          </cell>
          <cell r="F15">
            <v>1.4571000000000001</v>
          </cell>
          <cell r="G15">
            <v>91.848920417583102</v>
          </cell>
          <cell r="K15">
            <v>1</v>
          </cell>
          <cell r="S15">
            <v>26.363980025037499</v>
          </cell>
          <cell r="T15">
            <v>16.976345040572777</v>
          </cell>
        </row>
        <row r="16">
          <cell r="D16">
            <v>34454</v>
          </cell>
          <cell r="E16">
            <v>40.92</v>
          </cell>
          <cell r="F16">
            <v>1.4092</v>
          </cell>
          <cell r="G16">
            <v>91.972057866856659</v>
          </cell>
          <cell r="K16">
            <v>1</v>
          </cell>
          <cell r="S16">
            <v>37.557372321278002</v>
          </cell>
          <cell r="T16">
            <v>23.923065431175157</v>
          </cell>
        </row>
        <row r="17">
          <cell r="D17">
            <v>34485</v>
          </cell>
          <cell r="E17">
            <v>42.58</v>
          </cell>
          <cell r="F17">
            <v>1.4258</v>
          </cell>
          <cell r="G17">
            <v>91.024131842260161</v>
          </cell>
          <cell r="K17">
            <v>1</v>
          </cell>
          <cell r="S17">
            <v>52.9374596485208</v>
          </cell>
          <cell r="T17">
            <v>34.109506691769539</v>
          </cell>
        </row>
        <row r="18">
          <cell r="D18">
            <v>34515</v>
          </cell>
          <cell r="E18">
            <v>45.21</v>
          </cell>
          <cell r="F18">
            <v>1.4520999999999999</v>
          </cell>
          <cell r="G18">
            <v>92.212911619838295</v>
          </cell>
          <cell r="K18">
            <v>1</v>
          </cell>
          <cell r="S18">
            <v>77.594201998584595</v>
          </cell>
          <cell r="T18">
            <v>49.530414667118549</v>
          </cell>
        </row>
        <row r="19">
          <cell r="D19">
            <v>34546</v>
          </cell>
          <cell r="E19">
            <v>4.33</v>
          </cell>
          <cell r="F19">
            <v>1.0432999999999999</v>
          </cell>
          <cell r="G19">
            <v>96.209070350980454</v>
          </cell>
          <cell r="K19">
            <v>1</v>
          </cell>
          <cell r="S19">
            <v>91.741870000000006</v>
          </cell>
          <cell r="T19">
            <v>51.675081622204779</v>
          </cell>
        </row>
        <row r="20">
          <cell r="D20">
            <v>34577</v>
          </cell>
          <cell r="E20">
            <v>3.94</v>
          </cell>
          <cell r="F20">
            <v>1.0394000000000001</v>
          </cell>
          <cell r="G20">
            <v>100</v>
          </cell>
          <cell r="J20">
            <v>2.1312000000000002</v>
          </cell>
          <cell r="K20">
            <v>1.021312</v>
          </cell>
          <cell r="S20">
            <v>96.767752490228403</v>
          </cell>
          <cell r="T20">
            <v>53.711079838119652</v>
          </cell>
        </row>
        <row r="21">
          <cell r="D21">
            <v>34607</v>
          </cell>
          <cell r="E21">
            <v>1.75</v>
          </cell>
          <cell r="F21">
            <v>1.0175000000000001</v>
          </cell>
          <cell r="G21">
            <v>101.751</v>
          </cell>
          <cell r="J21">
            <v>2.4390999999999998</v>
          </cell>
          <cell r="K21">
            <v>1.0243910000000001</v>
          </cell>
          <cell r="S21">
            <v>100</v>
          </cell>
          <cell r="T21">
            <v>54.651023735286749</v>
          </cell>
        </row>
        <row r="22">
          <cell r="D22">
            <v>34638</v>
          </cell>
          <cell r="E22">
            <v>1.82</v>
          </cell>
          <cell r="F22">
            <v>1.0182</v>
          </cell>
          <cell r="G22">
            <v>103.602</v>
          </cell>
          <cell r="J22">
            <v>2.5550999999999999</v>
          </cell>
          <cell r="K22">
            <v>1.0255510000000001</v>
          </cell>
          <cell r="S22">
            <v>101.54900000000001</v>
          </cell>
          <cell r="T22">
            <v>55.645672367268965</v>
          </cell>
        </row>
        <row r="23">
          <cell r="D23">
            <v>34668</v>
          </cell>
          <cell r="E23">
            <v>2.85</v>
          </cell>
          <cell r="F23">
            <v>1.0285</v>
          </cell>
          <cell r="G23">
            <v>106.553</v>
          </cell>
          <cell r="J23">
            <v>2.9209999999999998</v>
          </cell>
          <cell r="K23">
            <v>1.02921</v>
          </cell>
          <cell r="S23">
            <v>104.143</v>
          </cell>
          <cell r="T23">
            <v>57.23157402973613</v>
          </cell>
        </row>
        <row r="24">
          <cell r="D24">
            <v>34699</v>
          </cell>
          <cell r="E24">
            <v>0.84</v>
          </cell>
          <cell r="F24">
            <v>1.0084</v>
          </cell>
          <cell r="G24">
            <v>107.45</v>
          </cell>
          <cell r="J24">
            <v>2.8731</v>
          </cell>
          <cell r="K24">
            <v>1.0287310000000001</v>
          </cell>
          <cell r="S24">
            <v>106.72</v>
          </cell>
          <cell r="T24">
            <v>57.71231925158591</v>
          </cell>
        </row>
        <row r="25">
          <cell r="D25">
            <v>34730</v>
          </cell>
          <cell r="E25">
            <v>0.92</v>
          </cell>
          <cell r="F25">
            <v>1.0092000000000001</v>
          </cell>
          <cell r="G25">
            <v>108.44199999999999</v>
          </cell>
          <cell r="J25">
            <v>2.1013000000000002</v>
          </cell>
          <cell r="K25">
            <v>1.0210129999999999</v>
          </cell>
          <cell r="S25">
            <v>107.325</v>
          </cell>
          <cell r="T25">
            <v>58.243272588700506</v>
          </cell>
        </row>
        <row r="26">
          <cell r="D26">
            <v>34758</v>
          </cell>
          <cell r="E26">
            <v>1.39</v>
          </cell>
          <cell r="F26">
            <v>1.0139</v>
          </cell>
          <cell r="G26">
            <v>109.94499999999999</v>
          </cell>
          <cell r="J26">
            <v>1.8531</v>
          </cell>
          <cell r="K26">
            <v>1.0185310000000001</v>
          </cell>
          <cell r="S26">
            <v>108.785</v>
          </cell>
          <cell r="T26">
            <v>59.052854077683442</v>
          </cell>
        </row>
        <row r="27">
          <cell r="D27">
            <v>34789</v>
          </cell>
          <cell r="E27">
            <v>1.1200000000000001</v>
          </cell>
          <cell r="F27">
            <v>1.0112000000000001</v>
          </cell>
          <cell r="G27">
            <v>111.178</v>
          </cell>
          <cell r="J27">
            <v>2.2997999999999998</v>
          </cell>
          <cell r="K27">
            <v>1.0229980000000001</v>
          </cell>
          <cell r="S27">
            <v>110.039</v>
          </cell>
          <cell r="T27">
            <v>59.714246043353505</v>
          </cell>
        </row>
        <row r="28">
          <cell r="D28">
            <v>34819</v>
          </cell>
          <cell r="E28">
            <v>2.1</v>
          </cell>
          <cell r="F28">
            <v>1.0209999999999999</v>
          </cell>
          <cell r="G28">
            <v>113.518</v>
          </cell>
          <cell r="J28">
            <v>3.4666999999999999</v>
          </cell>
          <cell r="K28">
            <v>1.034667</v>
          </cell>
          <cell r="S28">
            <v>112.13500000000001</v>
          </cell>
          <cell r="T28">
            <v>60.968245210263923</v>
          </cell>
        </row>
        <row r="29">
          <cell r="D29">
            <v>34850</v>
          </cell>
          <cell r="E29">
            <v>0.57999999999999996</v>
          </cell>
          <cell r="F29">
            <v>1.0058</v>
          </cell>
          <cell r="G29">
            <v>114.17100000000001</v>
          </cell>
          <cell r="J29">
            <v>3.2471000000000001</v>
          </cell>
          <cell r="K29">
            <v>1.0324709999999999</v>
          </cell>
          <cell r="S29">
            <v>114.614</v>
          </cell>
          <cell r="T29">
            <v>61.321861032483454</v>
          </cell>
        </row>
        <row r="30">
          <cell r="D30">
            <v>34880</v>
          </cell>
          <cell r="E30">
            <v>2.46</v>
          </cell>
          <cell r="F30">
            <v>1.0246</v>
          </cell>
          <cell r="G30">
            <v>116.98399999999999</v>
          </cell>
          <cell r="J30">
            <v>2.8862999999999999</v>
          </cell>
          <cell r="K30">
            <v>1.0288630000000001</v>
          </cell>
          <cell r="S30">
            <v>115.071</v>
          </cell>
          <cell r="T30">
            <v>62.830378813882547</v>
          </cell>
        </row>
        <row r="31">
          <cell r="D31">
            <v>34911</v>
          </cell>
          <cell r="E31">
            <v>1.82</v>
          </cell>
          <cell r="F31">
            <v>1.0182</v>
          </cell>
          <cell r="G31">
            <v>119.114</v>
          </cell>
          <cell r="J31">
            <v>2.9904999999999999</v>
          </cell>
          <cell r="K31">
            <v>1.0299050000000001</v>
          </cell>
          <cell r="S31">
            <v>118.09</v>
          </cell>
          <cell r="T31">
            <v>63.973891708295206</v>
          </cell>
        </row>
        <row r="32">
          <cell r="D32">
            <v>34942</v>
          </cell>
          <cell r="E32">
            <v>2.2000000000000002</v>
          </cell>
          <cell r="F32">
            <v>1.022</v>
          </cell>
          <cell r="G32">
            <v>121.729</v>
          </cell>
          <cell r="J32">
            <v>2.6044999999999998</v>
          </cell>
          <cell r="K32">
            <v>1.0260450000000001</v>
          </cell>
          <cell r="S32">
            <v>120.733</v>
          </cell>
          <cell r="T32">
            <v>65.381317325877703</v>
          </cell>
        </row>
        <row r="33">
          <cell r="D33">
            <v>34972</v>
          </cell>
          <cell r="E33">
            <v>-0.71</v>
          </cell>
          <cell r="F33">
            <v>0.9929</v>
          </cell>
          <cell r="G33">
            <v>120.869</v>
          </cell>
          <cell r="J33">
            <v>1.9393</v>
          </cell>
          <cell r="K33">
            <v>1.019393</v>
          </cell>
          <cell r="S33">
            <v>122.289</v>
          </cell>
          <cell r="T33">
            <v>64.917109972863969</v>
          </cell>
        </row>
        <row r="34">
          <cell r="D34">
            <v>35003</v>
          </cell>
          <cell r="E34">
            <v>0.52</v>
          </cell>
          <cell r="F34">
            <v>1.0052000000000001</v>
          </cell>
          <cell r="G34">
            <v>121.503</v>
          </cell>
          <cell r="J34">
            <v>1.6539999999999999</v>
          </cell>
          <cell r="K34">
            <v>1.01654</v>
          </cell>
          <cell r="S34">
            <v>120.967</v>
          </cell>
          <cell r="T34">
            <v>65.254678944722869</v>
          </cell>
        </row>
        <row r="35">
          <cell r="D35">
            <v>35033</v>
          </cell>
          <cell r="E35">
            <v>1.2</v>
          </cell>
          <cell r="F35">
            <v>1.012</v>
          </cell>
          <cell r="G35">
            <v>122.955</v>
          </cell>
          <cell r="J35">
            <v>1.4387000000000001</v>
          </cell>
          <cell r="K35">
            <v>1.0143869999999999</v>
          </cell>
          <cell r="S35">
            <v>121.241</v>
          </cell>
          <cell r="T35">
            <v>66.037735092059549</v>
          </cell>
        </row>
        <row r="36">
          <cell r="D36">
            <v>35064</v>
          </cell>
          <cell r="E36">
            <v>0.71</v>
          </cell>
          <cell r="F36">
            <v>1.0071000000000001</v>
          </cell>
          <cell r="G36">
            <v>123.833</v>
          </cell>
          <cell r="J36">
            <v>1.34</v>
          </cell>
          <cell r="K36">
            <v>1.0134000000000001</v>
          </cell>
          <cell r="S36">
            <v>122.85</v>
          </cell>
          <cell r="T36">
            <v>66.506603011213173</v>
          </cell>
        </row>
        <row r="37">
          <cell r="D37">
            <v>35095</v>
          </cell>
          <cell r="E37">
            <v>1.73</v>
          </cell>
          <cell r="F37">
            <v>1.0173000000000001</v>
          </cell>
          <cell r="G37">
            <v>125.977</v>
          </cell>
          <cell r="J37">
            <v>1.2525999999999999</v>
          </cell>
          <cell r="K37">
            <v>1.012526</v>
          </cell>
          <cell r="S37">
            <v>123.187</v>
          </cell>
          <cell r="T37">
            <v>67.657167243307171</v>
          </cell>
        </row>
        <row r="38">
          <cell r="D38">
            <v>35124</v>
          </cell>
          <cell r="E38">
            <v>0.97</v>
          </cell>
          <cell r="F38">
            <v>1.0097</v>
          </cell>
          <cell r="G38">
            <v>127.202</v>
          </cell>
          <cell r="J38">
            <v>0.96250000000000002</v>
          </cell>
          <cell r="K38">
            <v>1.009625</v>
          </cell>
          <cell r="S38">
            <v>125.39700000000001</v>
          </cell>
          <cell r="T38">
            <v>68.313441765567248</v>
          </cell>
        </row>
        <row r="39">
          <cell r="D39">
            <v>35155</v>
          </cell>
          <cell r="E39">
            <v>0.4</v>
          </cell>
          <cell r="F39">
            <v>1.004</v>
          </cell>
          <cell r="G39">
            <v>127.715</v>
          </cell>
          <cell r="J39">
            <v>0.81389999999999996</v>
          </cell>
          <cell r="K39">
            <v>1.0081389999999999</v>
          </cell>
          <cell r="S39">
            <v>126.35299999999999</v>
          </cell>
          <cell r="T39">
            <v>68.58669553262952</v>
          </cell>
        </row>
        <row r="40">
          <cell r="D40">
            <v>35185</v>
          </cell>
          <cell r="E40">
            <v>0.32</v>
          </cell>
          <cell r="F40">
            <v>1.0032000000000001</v>
          </cell>
          <cell r="G40">
            <v>128.13</v>
          </cell>
          <cell r="J40">
            <v>0.65969999999999995</v>
          </cell>
          <cell r="K40">
            <v>1.006597</v>
          </cell>
          <cell r="S40">
            <v>126.627</v>
          </cell>
          <cell r="T40">
            <v>68.806172958333946</v>
          </cell>
        </row>
        <row r="41">
          <cell r="D41">
            <v>35216</v>
          </cell>
          <cell r="E41">
            <v>1.55</v>
          </cell>
          <cell r="F41">
            <v>1.0155000000000001</v>
          </cell>
          <cell r="G41">
            <v>130.12100000000001</v>
          </cell>
          <cell r="J41">
            <v>0.58879999999999999</v>
          </cell>
          <cell r="K41">
            <v>1.0058879999999999</v>
          </cell>
          <cell r="S41">
            <v>127.509</v>
          </cell>
          <cell r="T41">
            <v>69.87266863918812</v>
          </cell>
        </row>
        <row r="42">
          <cell r="D42">
            <v>35246</v>
          </cell>
          <cell r="E42">
            <v>1.02</v>
          </cell>
          <cell r="F42">
            <v>1.0102</v>
          </cell>
          <cell r="G42">
            <v>131.44499999999999</v>
          </cell>
          <cell r="J42">
            <v>0.6099</v>
          </cell>
          <cell r="K42">
            <v>1.0060990000000001</v>
          </cell>
          <cell r="S42">
            <v>129.655</v>
          </cell>
          <cell r="T42">
            <v>70.585369859307832</v>
          </cell>
        </row>
        <row r="43">
          <cell r="D43">
            <v>35277</v>
          </cell>
          <cell r="E43">
            <v>1.35</v>
          </cell>
          <cell r="F43">
            <v>1.0135000000000001</v>
          </cell>
          <cell r="G43">
            <v>133.21299999999999</v>
          </cell>
          <cell r="J43">
            <v>0.58509999999999995</v>
          </cell>
          <cell r="K43">
            <v>1.0058510000000001</v>
          </cell>
          <cell r="S43">
            <v>131.24</v>
          </cell>
          <cell r="T43">
            <v>71.538272352408498</v>
          </cell>
        </row>
        <row r="44">
          <cell r="D44">
            <v>35308</v>
          </cell>
          <cell r="E44">
            <v>0.28000000000000003</v>
          </cell>
          <cell r="F44">
            <v>1.0027999999999999</v>
          </cell>
          <cell r="G44">
            <v>133.58699999999999</v>
          </cell>
          <cell r="J44">
            <v>0.62749999999999995</v>
          </cell>
          <cell r="K44">
            <v>1.006275</v>
          </cell>
          <cell r="L44">
            <v>0.01</v>
          </cell>
          <cell r="M44">
            <v>1.0001</v>
          </cell>
          <cell r="S44">
            <v>132.67400000000001</v>
          </cell>
          <cell r="T44">
            <v>71.738579514995237</v>
          </cell>
        </row>
        <row r="45">
          <cell r="D45">
            <v>35338</v>
          </cell>
          <cell r="E45">
            <v>0.1</v>
          </cell>
          <cell r="F45">
            <v>1.0009999999999999</v>
          </cell>
          <cell r="G45">
            <v>133.72200000000001</v>
          </cell>
          <cell r="I45">
            <v>0.13</v>
          </cell>
          <cell r="J45">
            <v>0.66200000000000003</v>
          </cell>
          <cell r="K45">
            <v>1.0066200000000001</v>
          </cell>
          <cell r="L45">
            <v>0</v>
          </cell>
          <cell r="M45">
            <v>1</v>
          </cell>
          <cell r="S45">
            <v>132.679</v>
          </cell>
          <cell r="T45">
            <v>71.810318094510222</v>
          </cell>
        </row>
        <row r="46">
          <cell r="D46">
            <v>35369</v>
          </cell>
          <cell r="E46">
            <v>0.19</v>
          </cell>
          <cell r="F46">
            <v>1.0019</v>
          </cell>
          <cell r="G46">
            <v>133.97800000000001</v>
          </cell>
          <cell r="I46">
            <v>0.22</v>
          </cell>
          <cell r="J46">
            <v>0.7419</v>
          </cell>
          <cell r="K46">
            <v>1.0074190000000001</v>
          </cell>
          <cell r="L46">
            <v>0.18</v>
          </cell>
          <cell r="M46">
            <v>1.0018</v>
          </cell>
          <cell r="S46">
            <v>133.14099999999999</v>
          </cell>
          <cell r="T46">
            <v>71.946757698889797</v>
          </cell>
        </row>
        <row r="47">
          <cell r="D47">
            <v>35399</v>
          </cell>
          <cell r="E47">
            <v>0.2</v>
          </cell>
          <cell r="F47">
            <v>1.002</v>
          </cell>
          <cell r="G47">
            <v>134.24199999999999</v>
          </cell>
          <cell r="I47">
            <v>0.28000000000000003</v>
          </cell>
          <cell r="J47">
            <v>0.81459999999999999</v>
          </cell>
          <cell r="K47">
            <v>1.008146</v>
          </cell>
          <cell r="L47">
            <v>0.25</v>
          </cell>
          <cell r="M47">
            <v>1.0024999999999999</v>
          </cell>
          <cell r="S47">
            <v>133.517</v>
          </cell>
          <cell r="T47">
            <v>72.090651214287575</v>
          </cell>
        </row>
        <row r="48">
          <cell r="D48">
            <v>35430</v>
          </cell>
          <cell r="E48">
            <v>0.73</v>
          </cell>
          <cell r="F48">
            <v>1.0073000000000001</v>
          </cell>
          <cell r="G48">
            <v>135.22499999999999</v>
          </cell>
          <cell r="I48">
            <v>0.88</v>
          </cell>
          <cell r="J48">
            <v>0.87170000000000003</v>
          </cell>
          <cell r="K48">
            <v>1.0087170000000001</v>
          </cell>
          <cell r="L48">
            <v>0.44</v>
          </cell>
          <cell r="M48">
            <v>1.0044</v>
          </cell>
          <cell r="S48">
            <v>134.68899999999999</v>
          </cell>
          <cell r="T48">
            <v>72.61691296815188</v>
          </cell>
        </row>
        <row r="49">
          <cell r="D49">
            <v>35461</v>
          </cell>
          <cell r="E49">
            <v>1.77</v>
          </cell>
          <cell r="F49">
            <v>1.0177</v>
          </cell>
          <cell r="G49">
            <v>137.613</v>
          </cell>
          <cell r="I49">
            <v>1.58</v>
          </cell>
          <cell r="J49">
            <v>0.74399999999999999</v>
          </cell>
          <cell r="K49">
            <v>1.0074399999999999</v>
          </cell>
          <cell r="L49">
            <v>1.85</v>
          </cell>
          <cell r="M49">
            <v>1.0185</v>
          </cell>
          <cell r="S49">
            <v>136.81399999999999</v>
          </cell>
          <cell r="T49">
            <v>73.902232327688168</v>
          </cell>
        </row>
        <row r="50">
          <cell r="D50">
            <v>35471</v>
          </cell>
          <cell r="K50">
            <v>1</v>
          </cell>
          <cell r="N50">
            <v>1.485131</v>
          </cell>
        </row>
        <row r="51">
          <cell r="D51">
            <v>35489</v>
          </cell>
          <cell r="E51">
            <v>0.43</v>
          </cell>
          <cell r="F51">
            <v>1.0043</v>
          </cell>
          <cell r="G51">
            <v>138.20400000000001</v>
          </cell>
          <cell r="I51">
            <v>0.42</v>
          </cell>
          <cell r="J51">
            <v>0.66159999999999997</v>
          </cell>
          <cell r="K51">
            <v>1.006616</v>
          </cell>
          <cell r="L51">
            <v>0.53</v>
          </cell>
          <cell r="M51">
            <v>1.0053000000000001</v>
          </cell>
          <cell r="S51">
            <v>137.38999999999999</v>
          </cell>
          <cell r="T51">
            <v>74.220011926697225</v>
          </cell>
        </row>
        <row r="52">
          <cell r="D52">
            <v>35499</v>
          </cell>
          <cell r="K52">
            <v>1</v>
          </cell>
          <cell r="N52">
            <v>1.4970220000000001</v>
          </cell>
        </row>
        <row r="53">
          <cell r="D53">
            <v>35520</v>
          </cell>
          <cell r="E53">
            <v>1.1499999999999999</v>
          </cell>
          <cell r="F53">
            <v>1.0115000000000001</v>
          </cell>
          <cell r="G53">
            <v>139.79499999999999</v>
          </cell>
          <cell r="I53">
            <v>1.1599999999999999</v>
          </cell>
          <cell r="J53">
            <v>0.63160000000000005</v>
          </cell>
          <cell r="K53">
            <v>1.006316</v>
          </cell>
          <cell r="L53">
            <v>0.63</v>
          </cell>
          <cell r="M53">
            <v>1.0063</v>
          </cell>
          <cell r="S53">
            <v>138.99</v>
          </cell>
          <cell r="T53">
            <v>75.073542063854248</v>
          </cell>
        </row>
        <row r="54">
          <cell r="D54">
            <v>35530</v>
          </cell>
          <cell r="K54">
            <v>1</v>
          </cell>
          <cell r="N54">
            <v>1.509749</v>
          </cell>
        </row>
        <row r="55">
          <cell r="D55">
            <v>35550</v>
          </cell>
          <cell r="E55">
            <v>0.68</v>
          </cell>
          <cell r="F55">
            <v>1.0067999999999999</v>
          </cell>
          <cell r="G55">
            <v>140.74199999999999</v>
          </cell>
          <cell r="H55">
            <v>1.0638000000000001</v>
          </cell>
          <cell r="I55">
            <v>0.59</v>
          </cell>
          <cell r="J55">
            <v>0.62109999999999999</v>
          </cell>
          <cell r="K55">
            <v>1.006211</v>
          </cell>
          <cell r="L55">
            <v>0.8</v>
          </cell>
          <cell r="M55">
            <v>1.008</v>
          </cell>
          <cell r="S55">
            <v>139.80699999999999</v>
          </cell>
          <cell r="T55">
            <v>75.584042149888447</v>
          </cell>
        </row>
        <row r="56">
          <cell r="D56">
            <v>35560</v>
          </cell>
          <cell r="N56">
            <v>1.522999</v>
          </cell>
        </row>
        <row r="57">
          <cell r="D57">
            <v>35581</v>
          </cell>
          <cell r="E57">
            <v>0.21</v>
          </cell>
          <cell r="F57">
            <v>1.0021</v>
          </cell>
          <cell r="G57">
            <v>141.04</v>
          </cell>
          <cell r="H57">
            <v>1.0717000000000001</v>
          </cell>
          <cell r="I57">
            <v>0.3</v>
          </cell>
          <cell r="J57">
            <v>0.63539999999999996</v>
          </cell>
          <cell r="K57">
            <v>1.006354</v>
          </cell>
          <cell r="L57">
            <v>0.39</v>
          </cell>
          <cell r="M57">
            <v>1.0039</v>
          </cell>
          <cell r="S57">
            <v>140.22900000000001</v>
          </cell>
          <cell r="T57">
            <v>75.742768638403206</v>
          </cell>
        </row>
        <row r="58">
          <cell r="D58">
            <v>35591</v>
          </cell>
          <cell r="N58">
            <v>1.535045</v>
          </cell>
        </row>
        <row r="59">
          <cell r="D59">
            <v>35611</v>
          </cell>
          <cell r="E59">
            <v>0.74</v>
          </cell>
          <cell r="F59">
            <v>1.0074000000000001</v>
          </cell>
          <cell r="G59">
            <v>142.09</v>
          </cell>
          <cell r="H59">
            <v>1.0769</v>
          </cell>
          <cell r="I59">
            <v>0.7</v>
          </cell>
          <cell r="J59">
            <v>0.65349999999999997</v>
          </cell>
          <cell r="K59">
            <v>1.006535</v>
          </cell>
          <cell r="L59">
            <v>1.3</v>
          </cell>
          <cell r="M59">
            <v>1.0129999999999999</v>
          </cell>
          <cell r="S59">
            <v>141.20699999999999</v>
          </cell>
          <cell r="T59">
            <v>76.303265126327389</v>
          </cell>
        </row>
        <row r="60">
          <cell r="D60">
            <v>35621</v>
          </cell>
          <cell r="F60" t="str">
            <v xml:space="preserve"> </v>
          </cell>
          <cell r="N60">
            <v>1.5478749999999999</v>
          </cell>
        </row>
        <row r="61">
          <cell r="D61">
            <v>35642</v>
          </cell>
          <cell r="E61">
            <v>0.09</v>
          </cell>
          <cell r="F61">
            <v>1.0008999999999999</v>
          </cell>
          <cell r="G61">
            <v>142.221</v>
          </cell>
          <cell r="H61">
            <v>1.0833999999999999</v>
          </cell>
          <cell r="I61">
            <v>0.09</v>
          </cell>
          <cell r="J61">
            <v>0.62929999999999997</v>
          </cell>
          <cell r="K61">
            <v>1.0062930000000001</v>
          </cell>
          <cell r="L61">
            <v>0.24</v>
          </cell>
          <cell r="M61">
            <v>1.0024</v>
          </cell>
          <cell r="S61">
            <v>141.33000000000001</v>
          </cell>
          <cell r="T61">
            <v>76.371938064941077</v>
          </cell>
        </row>
        <row r="62">
          <cell r="D62">
            <v>35652</v>
          </cell>
          <cell r="F62" t="str">
            <v xml:space="preserve"> </v>
          </cell>
          <cell r="N62">
            <v>1.5603959999999999</v>
          </cell>
        </row>
        <row r="63">
          <cell r="D63">
            <v>35673</v>
          </cell>
          <cell r="E63">
            <v>0.09</v>
          </cell>
          <cell r="F63">
            <v>1.0008999999999999</v>
          </cell>
          <cell r="G63">
            <v>142.35300000000001</v>
          </cell>
          <cell r="H63">
            <v>1.0915999999999999</v>
          </cell>
          <cell r="I63">
            <v>-0.04</v>
          </cell>
          <cell r="J63">
            <v>0.627</v>
          </cell>
          <cell r="K63">
            <v>1.00627</v>
          </cell>
          <cell r="L63">
            <v>0</v>
          </cell>
          <cell r="M63">
            <v>1</v>
          </cell>
          <cell r="S63">
            <v>141.268</v>
          </cell>
          <cell r="T63">
            <v>76.440672809199512</v>
          </cell>
        </row>
        <row r="64">
          <cell r="D64">
            <v>35683</v>
          </cell>
          <cell r="F64" t="str">
            <v xml:space="preserve"> </v>
          </cell>
          <cell r="N64">
            <v>1.57317</v>
          </cell>
        </row>
        <row r="65">
          <cell r="D65">
            <v>35703</v>
          </cell>
          <cell r="E65">
            <v>0.48</v>
          </cell>
          <cell r="F65">
            <v>1.0047999999999999</v>
          </cell>
          <cell r="G65">
            <v>143.042</v>
          </cell>
          <cell r="H65">
            <v>1.0960000000000001</v>
          </cell>
          <cell r="I65">
            <v>0.59</v>
          </cell>
          <cell r="J65">
            <v>0.64739999999999998</v>
          </cell>
          <cell r="K65">
            <v>1.0064740000000001</v>
          </cell>
          <cell r="L65">
            <v>0.17</v>
          </cell>
          <cell r="M65">
            <v>1.0017</v>
          </cell>
          <cell r="N65">
            <v>1.5810420000000001</v>
          </cell>
          <cell r="S65">
            <v>142.101</v>
          </cell>
          <cell r="T65">
            <v>76.807588038683662</v>
          </cell>
        </row>
        <row r="66">
          <cell r="D66">
            <v>35713</v>
          </cell>
          <cell r="F66" t="str">
            <v xml:space="preserve"> </v>
          </cell>
          <cell r="N66">
            <v>1.584992</v>
          </cell>
        </row>
        <row r="67">
          <cell r="D67">
            <v>35734</v>
          </cell>
          <cell r="E67">
            <v>0.37</v>
          </cell>
          <cell r="F67">
            <v>1.0037</v>
          </cell>
          <cell r="G67">
            <v>143.56700000000001</v>
          </cell>
          <cell r="H67">
            <v>1.103</v>
          </cell>
          <cell r="I67">
            <v>0.34</v>
          </cell>
          <cell r="J67">
            <v>0.62670000000000003</v>
          </cell>
          <cell r="K67">
            <v>1.006267</v>
          </cell>
          <cell r="L67">
            <v>0.28999999999999998</v>
          </cell>
          <cell r="M67">
            <v>1.0028999999999999</v>
          </cell>
          <cell r="N67">
            <v>1.5933200000000001</v>
          </cell>
          <cell r="S67">
            <v>142.58699999999999</v>
          </cell>
          <cell r="T67">
            <v>77.091776114426793</v>
          </cell>
        </row>
        <row r="68">
          <cell r="D68">
            <v>35744</v>
          </cell>
          <cell r="F68" t="str">
            <v xml:space="preserve"> </v>
          </cell>
          <cell r="N68">
            <v>1.5973010000000001</v>
          </cell>
        </row>
        <row r="69">
          <cell r="D69">
            <v>35764</v>
          </cell>
          <cell r="E69">
            <v>0.64</v>
          </cell>
          <cell r="F69">
            <v>1.0064</v>
          </cell>
          <cell r="G69">
            <v>144.48099999999999</v>
          </cell>
          <cell r="H69">
            <v>1.109</v>
          </cell>
          <cell r="I69">
            <v>0.83</v>
          </cell>
          <cell r="J69">
            <v>1.5334000000000001</v>
          </cell>
          <cell r="K69">
            <v>1.015334</v>
          </cell>
          <cell r="L69">
            <v>0.53</v>
          </cell>
          <cell r="M69">
            <v>1.0053000000000001</v>
          </cell>
          <cell r="N69">
            <v>1.6052930000000001</v>
          </cell>
          <cell r="S69">
            <v>143.77099999999999</v>
          </cell>
          <cell r="T69">
            <v>77.585163481559121</v>
          </cell>
        </row>
        <row r="70">
          <cell r="D70">
            <v>35774</v>
          </cell>
          <cell r="F70" t="str">
            <v xml:space="preserve"> </v>
          </cell>
          <cell r="N70">
            <v>1.6094839999999999</v>
          </cell>
        </row>
        <row r="71">
          <cell r="D71">
            <v>35795</v>
          </cell>
          <cell r="E71">
            <v>0.84</v>
          </cell>
          <cell r="F71">
            <v>1.0084</v>
          </cell>
          <cell r="G71">
            <v>145.69499999999999</v>
          </cell>
          <cell r="H71">
            <v>1.1165</v>
          </cell>
          <cell r="I71">
            <v>0.69</v>
          </cell>
          <cell r="J71">
            <v>1.1815</v>
          </cell>
          <cell r="K71">
            <v>1.0118149999999999</v>
          </cell>
          <cell r="L71">
            <v>0.56000000000000005</v>
          </cell>
          <cell r="M71">
            <v>1.0056</v>
          </cell>
          <cell r="N71">
            <v>1.618363</v>
          </cell>
          <cell r="S71">
            <v>144.76499999999999</v>
          </cell>
          <cell r="T71">
            <v>78.236878854804218</v>
          </cell>
        </row>
        <row r="72">
          <cell r="D72">
            <v>35805</v>
          </cell>
          <cell r="F72" t="str">
            <v xml:space="preserve"> </v>
          </cell>
          <cell r="N72">
            <v>1.6226080000000001</v>
          </cell>
        </row>
        <row r="73">
          <cell r="D73">
            <v>35826</v>
          </cell>
          <cell r="E73">
            <v>0.96</v>
          </cell>
          <cell r="F73">
            <v>1.0096000000000001</v>
          </cell>
          <cell r="G73">
            <v>147.09100000000001</v>
          </cell>
          <cell r="H73">
            <v>1.1234999999999999</v>
          </cell>
          <cell r="I73">
            <v>0.88</v>
          </cell>
          <cell r="J73">
            <v>1.145</v>
          </cell>
          <cell r="K73">
            <v>1.01145</v>
          </cell>
          <cell r="L73">
            <v>1.26</v>
          </cell>
          <cell r="M73">
            <v>1.0125999999999999</v>
          </cell>
          <cell r="N73">
            <v>1.6315580000000001</v>
          </cell>
          <cell r="O73">
            <v>1.02669973</v>
          </cell>
          <cell r="S73">
            <v>146.03800000000001</v>
          </cell>
          <cell r="T73">
            <v>78.987952891810338</v>
          </cell>
        </row>
        <row r="74">
          <cell r="D74">
            <v>35836</v>
          </cell>
          <cell r="F74" t="str">
            <v xml:space="preserve"> </v>
          </cell>
          <cell r="N74">
            <v>1.635837</v>
          </cell>
        </row>
        <row r="75">
          <cell r="D75">
            <v>35854</v>
          </cell>
          <cell r="E75">
            <v>0.18</v>
          </cell>
          <cell r="F75">
            <v>1.0018</v>
          </cell>
          <cell r="G75">
            <v>147.35599999999999</v>
          </cell>
          <cell r="H75">
            <v>1.1304000000000001</v>
          </cell>
          <cell r="I75">
            <v>0.02</v>
          </cell>
          <cell r="J75">
            <v>0.4461</v>
          </cell>
          <cell r="K75">
            <v>1.004461</v>
          </cell>
          <cell r="L75">
            <v>0.14000000000000001</v>
          </cell>
          <cell r="M75">
            <v>1.0014000000000001</v>
          </cell>
          <cell r="N75">
            <v>1.6435690000000001</v>
          </cell>
          <cell r="O75">
            <v>1.02129793</v>
          </cell>
          <cell r="S75">
            <v>146.06700000000001</v>
          </cell>
          <cell r="T75">
            <v>79.130131207015594</v>
          </cell>
        </row>
        <row r="76">
          <cell r="D76">
            <v>35864</v>
          </cell>
          <cell r="F76" t="str">
            <v xml:space="preserve"> </v>
          </cell>
          <cell r="N76">
            <v>1.6511290000000001</v>
          </cell>
        </row>
        <row r="77">
          <cell r="D77">
            <v>35885</v>
          </cell>
          <cell r="E77">
            <v>0.19</v>
          </cell>
          <cell r="F77">
            <v>1.0019</v>
          </cell>
          <cell r="G77">
            <v>147.63499999999999</v>
          </cell>
          <cell r="H77">
            <v>1.1374</v>
          </cell>
          <cell r="I77">
            <v>0.23</v>
          </cell>
          <cell r="J77">
            <v>0.89949999999999997</v>
          </cell>
          <cell r="K77">
            <v>1.0089950000000001</v>
          </cell>
          <cell r="L77">
            <v>0.33</v>
          </cell>
          <cell r="M77">
            <v>1.0033000000000001</v>
          </cell>
          <cell r="N77">
            <v>1.6593150000000001</v>
          </cell>
          <cell r="O77">
            <v>1.0220072899999999</v>
          </cell>
          <cell r="S77">
            <v>146.40799999999999</v>
          </cell>
          <cell r="T77">
            <v>79.280478456308927</v>
          </cell>
        </row>
        <row r="78">
          <cell r="D78">
            <v>35898</v>
          </cell>
          <cell r="F78" t="str">
            <v xml:space="preserve"> </v>
          </cell>
          <cell r="N78">
            <v>1.665996</v>
          </cell>
        </row>
        <row r="79">
          <cell r="D79">
            <v>35915</v>
          </cell>
          <cell r="E79">
            <v>0.13</v>
          </cell>
          <cell r="F79">
            <v>1.0013000000000001</v>
          </cell>
          <cell r="G79">
            <v>147.821</v>
          </cell>
          <cell r="H79">
            <v>1.1443000000000001</v>
          </cell>
          <cell r="I79">
            <v>-0.13</v>
          </cell>
          <cell r="J79">
            <v>0.47199999999999998</v>
          </cell>
          <cell r="K79">
            <v>1.0047200000000001</v>
          </cell>
          <cell r="L79">
            <v>0.23</v>
          </cell>
          <cell r="M79">
            <v>1.0023</v>
          </cell>
          <cell r="N79">
            <v>1.6747730000000001</v>
          </cell>
          <cell r="O79">
            <v>1.0170669800000001</v>
          </cell>
          <cell r="S79">
            <v>146.21100000000001</v>
          </cell>
          <cell r="T79">
            <v>79.383543078302139</v>
          </cell>
        </row>
        <row r="80">
          <cell r="D80">
            <v>35926</v>
          </cell>
          <cell r="F80" t="str">
            <v xml:space="preserve"> </v>
          </cell>
          <cell r="N80">
            <v>1.680477</v>
          </cell>
        </row>
        <row r="81">
          <cell r="D81">
            <v>35946</v>
          </cell>
          <cell r="E81">
            <v>0.14000000000000001</v>
          </cell>
          <cell r="F81">
            <v>1.0014000000000001</v>
          </cell>
          <cell r="G81">
            <v>148.02099999999999</v>
          </cell>
          <cell r="H81">
            <v>1.1505000000000001</v>
          </cell>
          <cell r="I81">
            <v>0.23</v>
          </cell>
          <cell r="J81">
            <v>0.45429999999999998</v>
          </cell>
          <cell r="K81">
            <v>1.004543</v>
          </cell>
          <cell r="L81">
            <v>0.14000000000000001</v>
          </cell>
          <cell r="M81">
            <v>1.0014000000000001</v>
          </cell>
          <cell r="N81">
            <v>1.690898</v>
          </cell>
          <cell r="O81">
            <v>1.0163003500000001</v>
          </cell>
          <cell r="S81">
            <v>146.54400000000001</v>
          </cell>
          <cell r="T81">
            <v>79.494680038611762</v>
          </cell>
        </row>
        <row r="82">
          <cell r="D82">
            <v>35956</v>
          </cell>
          <cell r="F82" t="str">
            <v xml:space="preserve"> </v>
          </cell>
          <cell r="N82">
            <v>1.6956990000000001</v>
          </cell>
        </row>
        <row r="83">
          <cell r="D83">
            <v>35976</v>
          </cell>
          <cell r="E83">
            <v>0.38</v>
          </cell>
          <cell r="F83">
            <v>1.0038</v>
          </cell>
          <cell r="G83">
            <v>148.58799999999999</v>
          </cell>
          <cell r="H83">
            <v>1.1569</v>
          </cell>
          <cell r="I83">
            <v>0.28000000000000003</v>
          </cell>
          <cell r="J83">
            <v>0.49130000000000001</v>
          </cell>
          <cell r="K83">
            <v>1.0049129999999999</v>
          </cell>
          <cell r="L83">
            <v>0.41</v>
          </cell>
          <cell r="M83">
            <v>1.0041</v>
          </cell>
          <cell r="N83">
            <v>1.7052419999999999</v>
          </cell>
          <cell r="O83">
            <v>1.01602412</v>
          </cell>
          <cell r="S83">
            <v>146.95099999999999</v>
          </cell>
          <cell r="T83">
            <v>79.796759822758489</v>
          </cell>
        </row>
        <row r="84">
          <cell r="D84">
            <v>35986</v>
          </cell>
          <cell r="F84" t="str">
            <v xml:space="preserve"> </v>
          </cell>
          <cell r="N84">
            <v>1.710035</v>
          </cell>
        </row>
        <row r="85">
          <cell r="D85">
            <v>35991</v>
          </cell>
          <cell r="J85">
            <v>0.56769999999999998</v>
          </cell>
          <cell r="K85">
            <v>1.0056769999999999</v>
          </cell>
        </row>
        <row r="86">
          <cell r="D86">
            <v>36007</v>
          </cell>
          <cell r="E86">
            <v>-0.17</v>
          </cell>
          <cell r="F86">
            <v>0.99829999999999997</v>
          </cell>
          <cell r="G86">
            <v>148.339</v>
          </cell>
          <cell r="H86">
            <v>1.1634</v>
          </cell>
          <cell r="I86">
            <v>-0.38</v>
          </cell>
          <cell r="J86">
            <v>0.55030000000000001</v>
          </cell>
          <cell r="K86">
            <v>1.005503</v>
          </cell>
          <cell r="L86">
            <v>0</v>
          </cell>
          <cell r="M86">
            <v>1</v>
          </cell>
          <cell r="N86">
            <v>1.7201409999999999</v>
          </cell>
          <cell r="O86">
            <v>1.01703732</v>
          </cell>
          <cell r="S86">
            <v>146.398</v>
          </cell>
          <cell r="T86">
            <v>79.661105331059801</v>
          </cell>
        </row>
        <row r="87">
          <cell r="D87">
            <v>36017</v>
          </cell>
          <cell r="F87" t="str">
            <v xml:space="preserve"> </v>
          </cell>
          <cell r="L87" t="str">
            <v>(negativo)</v>
          </cell>
          <cell r="N87">
            <v>1.7249749999999999</v>
          </cell>
        </row>
        <row r="88">
          <cell r="D88">
            <v>36022</v>
          </cell>
          <cell r="J88">
            <v>0.38300000000000001</v>
          </cell>
          <cell r="K88">
            <v>1.00383</v>
          </cell>
        </row>
        <row r="89">
          <cell r="D89">
            <v>36038</v>
          </cell>
          <cell r="E89">
            <v>-0.16</v>
          </cell>
          <cell r="F89">
            <v>0.99839999999999995</v>
          </cell>
          <cell r="G89">
            <v>148.10900000000001</v>
          </cell>
          <cell r="H89">
            <v>1.1769000000000001</v>
          </cell>
          <cell r="I89">
            <v>-0.17</v>
          </cell>
          <cell r="J89">
            <v>0.37490000000000001</v>
          </cell>
          <cell r="K89">
            <v>1.003749</v>
          </cell>
          <cell r="L89">
            <v>0</v>
          </cell>
          <cell r="M89">
            <v>1</v>
          </cell>
          <cell r="N89">
            <v>1.7351700000000001</v>
          </cell>
          <cell r="O89">
            <v>1.01548517</v>
          </cell>
          <cell r="S89">
            <v>146.14400000000001</v>
          </cell>
          <cell r="T89">
            <v>79.533647562530106</v>
          </cell>
        </row>
        <row r="90">
          <cell r="D90">
            <v>36048</v>
          </cell>
          <cell r="F90" t="str">
            <v xml:space="preserve"> </v>
          </cell>
          <cell r="L90" t="str">
            <v>(negativo)</v>
          </cell>
          <cell r="N90">
            <v>1.7404569999999999</v>
          </cell>
        </row>
        <row r="91">
          <cell r="D91">
            <v>36068</v>
          </cell>
          <cell r="E91">
            <v>-0.08</v>
          </cell>
          <cell r="F91">
            <v>0.99919999999999998</v>
          </cell>
          <cell r="G91">
            <v>147.98400000000001</v>
          </cell>
          <cell r="H91">
            <v>1.1856</v>
          </cell>
          <cell r="I91">
            <v>-0.02</v>
          </cell>
          <cell r="J91">
            <v>0.45119999999999999</v>
          </cell>
          <cell r="K91">
            <v>1.0045120000000001</v>
          </cell>
          <cell r="L91">
            <v>0</v>
          </cell>
          <cell r="M91">
            <v>1</v>
          </cell>
          <cell r="N91">
            <v>1.7511699999999999</v>
          </cell>
          <cell r="O91">
            <v>1.0248750900000001</v>
          </cell>
          <cell r="S91">
            <v>146.11099999999999</v>
          </cell>
          <cell r="T91">
            <v>79.470020644480087</v>
          </cell>
        </row>
        <row r="92">
          <cell r="D92">
            <v>36081</v>
          </cell>
          <cell r="F92" t="str">
            <v xml:space="preserve"> </v>
          </cell>
          <cell r="L92" t="str">
            <v>(negativo)</v>
          </cell>
          <cell r="N92">
            <v>1.7581690000000001</v>
          </cell>
        </row>
        <row r="93">
          <cell r="D93">
            <v>36099</v>
          </cell>
          <cell r="E93">
            <v>0.08</v>
          </cell>
          <cell r="F93">
            <v>1.0007999999999999</v>
          </cell>
          <cell r="G93">
            <v>148.1</v>
          </cell>
          <cell r="H93">
            <v>1.1932</v>
          </cell>
          <cell r="I93">
            <v>-0.03</v>
          </cell>
          <cell r="J93">
            <v>0.88919999999999999</v>
          </cell>
          <cell r="K93">
            <v>1.0088919999999999</v>
          </cell>
          <cell r="L93">
            <v>0.2</v>
          </cell>
          <cell r="M93">
            <v>1.002</v>
          </cell>
          <cell r="N93">
            <v>1.7679069999999999</v>
          </cell>
          <cell r="O93">
            <v>1.02940886</v>
          </cell>
          <cell r="S93">
            <v>146.06299999999999</v>
          </cell>
          <cell r="T93">
            <v>79.53359666099567</v>
          </cell>
        </row>
        <row r="94">
          <cell r="D94">
            <v>36109</v>
          </cell>
          <cell r="F94" t="str">
            <v xml:space="preserve"> </v>
          </cell>
          <cell r="N94">
            <v>1.7733410000000001</v>
          </cell>
        </row>
        <row r="95">
          <cell r="D95">
            <v>36129</v>
          </cell>
          <cell r="E95">
            <v>-0.32</v>
          </cell>
          <cell r="F95">
            <v>0.99680000000000002</v>
          </cell>
          <cell r="G95">
            <v>147.62799999999999</v>
          </cell>
          <cell r="H95">
            <v>1.2012</v>
          </cell>
          <cell r="I95">
            <v>-0.18</v>
          </cell>
          <cell r="J95">
            <v>0.61360000000000003</v>
          </cell>
          <cell r="K95">
            <v>1.0061359999999999</v>
          </cell>
          <cell r="L95">
            <v>0</v>
          </cell>
          <cell r="M95">
            <v>1</v>
          </cell>
          <cell r="N95">
            <v>1.784257</v>
          </cell>
          <cell r="O95">
            <v>1.02632152</v>
          </cell>
          <cell r="S95">
            <v>145.797</v>
          </cell>
          <cell r="T95">
            <v>79.279089151680481</v>
          </cell>
        </row>
        <row r="96">
          <cell r="D96">
            <v>36139</v>
          </cell>
          <cell r="F96" t="str">
            <v xml:space="preserve"> </v>
          </cell>
          <cell r="L96" t="str">
            <v>(negativo)</v>
          </cell>
          <cell r="N96">
            <v>1.7922279999999999</v>
          </cell>
        </row>
        <row r="97">
          <cell r="D97">
            <v>36160</v>
          </cell>
          <cell r="E97">
            <v>0.45</v>
          </cell>
          <cell r="F97">
            <v>1.0044999999999999</v>
          </cell>
          <cell r="G97">
            <v>148.291</v>
          </cell>
          <cell r="H97">
            <v>1.2087000000000001</v>
          </cell>
          <cell r="I97">
            <v>0.98</v>
          </cell>
          <cell r="J97">
            <v>0.74339999999999995</v>
          </cell>
          <cell r="K97">
            <v>1.0074339999999999</v>
          </cell>
          <cell r="L97">
            <v>0.09</v>
          </cell>
          <cell r="M97">
            <v>1.0008999999999999</v>
          </cell>
          <cell r="N97">
            <v>1.809669</v>
          </cell>
          <cell r="O97">
            <v>1.02401553</v>
          </cell>
          <cell r="S97">
            <v>147.22790000000001</v>
          </cell>
          <cell r="T97">
            <v>79.635845052863033</v>
          </cell>
        </row>
        <row r="98">
          <cell r="D98">
            <v>36171</v>
          </cell>
          <cell r="F98" t="str">
            <v xml:space="preserve"> </v>
          </cell>
          <cell r="N98">
            <v>1.816589</v>
          </cell>
        </row>
        <row r="99">
          <cell r="D99">
            <v>36191</v>
          </cell>
          <cell r="E99">
            <v>0.84</v>
          </cell>
          <cell r="F99">
            <v>1.0084</v>
          </cell>
          <cell r="G99">
            <v>149.53299999999999</v>
          </cell>
          <cell r="H99">
            <v>1.9630000000000001</v>
          </cell>
          <cell r="I99">
            <v>1.1499999999999999</v>
          </cell>
          <cell r="J99">
            <v>0.51629999999999998</v>
          </cell>
          <cell r="K99">
            <v>1.005163</v>
          </cell>
          <cell r="L99">
            <v>0.64</v>
          </cell>
          <cell r="M99">
            <v>1.0064</v>
          </cell>
          <cell r="N99">
            <v>1.8288219999999999</v>
          </cell>
          <cell r="O99">
            <v>1.02177954</v>
          </cell>
          <cell r="S99">
            <v>148.92099999999999</v>
          </cell>
          <cell r="T99">
            <v>80.304786151307084</v>
          </cell>
        </row>
        <row r="100">
          <cell r="D100">
            <v>36201</v>
          </cell>
          <cell r="F100" t="str">
            <v xml:space="preserve"> </v>
          </cell>
          <cell r="N100">
            <v>1.8349690000000001</v>
          </cell>
        </row>
        <row r="101">
          <cell r="D101">
            <v>36219</v>
          </cell>
          <cell r="E101">
            <v>3.61</v>
          </cell>
          <cell r="F101">
            <v>1.0361</v>
          </cell>
          <cell r="G101">
            <v>154.93299999999999</v>
          </cell>
          <cell r="H101">
            <v>2.0276000000000001</v>
          </cell>
          <cell r="I101">
            <v>4.4400000000000004</v>
          </cell>
          <cell r="J101">
            <v>0.82979999999999998</v>
          </cell>
          <cell r="K101">
            <v>1.0082979999999999</v>
          </cell>
          <cell r="L101">
            <v>1.41</v>
          </cell>
          <cell r="M101">
            <v>1.0141</v>
          </cell>
          <cell r="N101">
            <v>1.846085</v>
          </cell>
          <cell r="O101">
            <v>1.0237870899999999</v>
          </cell>
          <cell r="S101">
            <v>155.52799999999999</v>
          </cell>
          <cell r="T101">
            <v>83.203788931369274</v>
          </cell>
        </row>
        <row r="102">
          <cell r="D102">
            <v>36229</v>
          </cell>
          <cell r="F102" t="str">
            <v xml:space="preserve"> </v>
          </cell>
          <cell r="N102">
            <v>1.85229</v>
          </cell>
        </row>
        <row r="103">
          <cell r="D103">
            <v>36250</v>
          </cell>
          <cell r="E103">
            <v>2.83</v>
          </cell>
          <cell r="F103">
            <v>1.0283</v>
          </cell>
          <cell r="G103">
            <v>159.32499999999999</v>
          </cell>
          <cell r="H103">
            <v>1.722</v>
          </cell>
          <cell r="I103">
            <v>1.98</v>
          </cell>
          <cell r="J103">
            <v>1.1614</v>
          </cell>
          <cell r="K103">
            <v>1.011614</v>
          </cell>
          <cell r="L103">
            <v>0.95</v>
          </cell>
          <cell r="M103">
            <v>1.0095000000000001</v>
          </cell>
          <cell r="N103">
            <v>1.865389</v>
          </cell>
          <cell r="O103">
            <v>1.0333452000000001</v>
          </cell>
          <cell r="S103">
            <v>158.6</v>
          </cell>
          <cell r="T103">
            <v>85.558456158127029</v>
          </cell>
        </row>
        <row r="104">
          <cell r="D104">
            <v>36262</v>
          </cell>
          <cell r="F104" t="str">
            <v xml:space="preserve"> </v>
          </cell>
          <cell r="N104">
            <v>1.87324</v>
          </cell>
        </row>
        <row r="105">
          <cell r="D105">
            <v>36280</v>
          </cell>
          <cell r="E105">
            <v>0.71</v>
          </cell>
          <cell r="F105">
            <v>1.0071000000000001</v>
          </cell>
          <cell r="G105">
            <v>160.459</v>
          </cell>
          <cell r="H105">
            <v>1.6607000000000001</v>
          </cell>
          <cell r="I105">
            <v>0.03</v>
          </cell>
          <cell r="J105">
            <v>0.60919999999999996</v>
          </cell>
          <cell r="K105">
            <v>1.006092</v>
          </cell>
          <cell r="L105">
            <v>0.52</v>
          </cell>
          <cell r="M105">
            <v>1.0052000000000001</v>
          </cell>
          <cell r="N105">
            <v>1.885122</v>
          </cell>
          <cell r="O105">
            <v>1.02352438</v>
          </cell>
          <cell r="S105">
            <v>158.64699999999999</v>
          </cell>
          <cell r="T105">
            <v>86.165921196849737</v>
          </cell>
        </row>
        <row r="106">
          <cell r="D106">
            <v>36290</v>
          </cell>
          <cell r="F106" t="str">
            <v xml:space="preserve"> </v>
          </cell>
          <cell r="N106">
            <v>1.8917550000000001</v>
          </cell>
        </row>
        <row r="107">
          <cell r="D107">
            <v>36311</v>
          </cell>
          <cell r="E107">
            <v>-0.28999999999999998</v>
          </cell>
          <cell r="F107">
            <v>0.99709999999999999</v>
          </cell>
          <cell r="G107">
            <v>159.99600000000001</v>
          </cell>
          <cell r="H107">
            <v>1.724</v>
          </cell>
          <cell r="I107">
            <v>-0.34</v>
          </cell>
          <cell r="J107">
            <v>0.57609999999999995</v>
          </cell>
          <cell r="K107">
            <v>1.0057609999999999</v>
          </cell>
          <cell r="L107">
            <v>0.08</v>
          </cell>
          <cell r="M107">
            <v>1.0007999999999999</v>
          </cell>
          <cell r="N107">
            <v>1.905761</v>
          </cell>
          <cell r="O107">
            <v>1.0201883</v>
          </cell>
          <cell r="S107">
            <v>158.1</v>
          </cell>
          <cell r="T107">
            <v>85.916040025378877</v>
          </cell>
        </row>
        <row r="108">
          <cell r="D108">
            <v>36321</v>
          </cell>
          <cell r="F108" t="str">
            <v xml:space="preserve"> </v>
          </cell>
          <cell r="N108">
            <v>1.9124669999999999</v>
          </cell>
        </row>
        <row r="109">
          <cell r="D109">
            <v>36341</v>
          </cell>
          <cell r="E109">
            <v>0.36</v>
          </cell>
          <cell r="F109">
            <v>1.0036</v>
          </cell>
          <cell r="G109">
            <v>160.57300000000001</v>
          </cell>
          <cell r="H109">
            <v>1.7695000000000001</v>
          </cell>
          <cell r="I109">
            <v>1.02</v>
          </cell>
          <cell r="J109">
            <v>0.31080000000000002</v>
          </cell>
          <cell r="K109">
            <v>1.0031080000000001</v>
          </cell>
          <cell r="L109">
            <v>0.65</v>
          </cell>
          <cell r="M109">
            <v>1.0065</v>
          </cell>
          <cell r="N109">
            <v>1.9259500000000001</v>
          </cell>
          <cell r="O109">
            <v>1.01671869</v>
          </cell>
          <cell r="S109">
            <v>159.71100000000001</v>
          </cell>
          <cell r="T109">
            <v>86.225337769470244</v>
          </cell>
        </row>
        <row r="110">
          <cell r="D110">
            <v>36353</v>
          </cell>
          <cell r="F110" t="str">
            <v xml:space="preserve"> </v>
          </cell>
          <cell r="N110">
            <v>1.934382</v>
          </cell>
        </row>
        <row r="111">
          <cell r="D111">
            <v>36372</v>
          </cell>
          <cell r="E111">
            <v>1.55</v>
          </cell>
          <cell r="F111">
            <v>1.0155000000000001</v>
          </cell>
          <cell r="G111">
            <v>163.06</v>
          </cell>
          <cell r="H111">
            <v>1.7891999999999999</v>
          </cell>
          <cell r="I111">
            <v>1.59</v>
          </cell>
          <cell r="J111">
            <v>0.29330000000000001</v>
          </cell>
          <cell r="K111">
            <v>1.0029330000000001</v>
          </cell>
          <cell r="L111">
            <v>1.2</v>
          </cell>
          <cell r="M111">
            <v>1.012</v>
          </cell>
          <cell r="N111">
            <v>1.947851</v>
          </cell>
          <cell r="O111">
            <v>1.01658764</v>
          </cell>
          <cell r="S111">
            <v>162.25299999999999</v>
          </cell>
          <cell r="T111">
            <v>87.561830504897031</v>
          </cell>
        </row>
        <row r="112">
          <cell r="D112">
            <v>36382</v>
          </cell>
          <cell r="F112" t="str">
            <v xml:space="preserve"> </v>
          </cell>
          <cell r="N112">
            <v>1.954977</v>
          </cell>
        </row>
        <row r="113">
          <cell r="D113">
            <v>36403</v>
          </cell>
          <cell r="E113">
            <v>1.56</v>
          </cell>
          <cell r="F113">
            <v>1.0156000000000001</v>
          </cell>
          <cell r="G113">
            <v>165.60300000000001</v>
          </cell>
          <cell r="H113">
            <v>1.9158999999999999</v>
          </cell>
          <cell r="I113">
            <v>1.45</v>
          </cell>
          <cell r="J113">
            <v>0.29449999999999998</v>
          </cell>
          <cell r="K113">
            <v>1.002945</v>
          </cell>
          <cell r="L113">
            <v>0.48</v>
          </cell>
          <cell r="M113">
            <v>1.0047999999999999</v>
          </cell>
          <cell r="N113">
            <v>1.970027</v>
          </cell>
          <cell r="O113">
            <v>1.0156847499999999</v>
          </cell>
          <cell r="S113">
            <v>164.61199999999999</v>
          </cell>
          <cell r="T113">
            <v>88.927795060773434</v>
          </cell>
        </row>
        <row r="114">
          <cell r="D114">
            <v>36413</v>
          </cell>
          <cell r="F114" t="str">
            <v xml:space="preserve"> </v>
          </cell>
          <cell r="N114">
            <v>1.9772350000000001</v>
          </cell>
        </row>
        <row r="115">
          <cell r="D115">
            <v>36433</v>
          </cell>
          <cell r="E115">
            <v>1.45</v>
          </cell>
          <cell r="F115">
            <v>1.0145</v>
          </cell>
          <cell r="G115">
            <v>167.99700000000001</v>
          </cell>
          <cell r="H115">
            <v>1.9222999999999999</v>
          </cell>
          <cell r="I115">
            <v>1.47</v>
          </cell>
          <cell r="J115">
            <v>0.27150000000000002</v>
          </cell>
          <cell r="K115">
            <v>1.002715</v>
          </cell>
          <cell r="L115">
            <v>0.19</v>
          </cell>
          <cell r="M115">
            <v>1.0019</v>
          </cell>
          <cell r="N115">
            <v>1.9917290000000001</v>
          </cell>
          <cell r="O115">
            <v>1.0148714599999999</v>
          </cell>
          <cell r="S115">
            <v>167.02799999999999</v>
          </cell>
          <cell r="T115">
            <v>90.217248089154651</v>
          </cell>
        </row>
        <row r="116">
          <cell r="D116">
            <v>36444</v>
          </cell>
          <cell r="F116" t="str">
            <v xml:space="preserve"> </v>
          </cell>
          <cell r="N116">
            <v>1.998985</v>
          </cell>
          <cell r="R116">
            <v>176448.7200000002</v>
          </cell>
        </row>
        <row r="117">
          <cell r="D117">
            <v>36464</v>
          </cell>
          <cell r="E117">
            <v>1.7</v>
          </cell>
          <cell r="F117">
            <v>1.0169999999999999</v>
          </cell>
          <cell r="G117">
            <v>170.86099999999999</v>
          </cell>
          <cell r="H117">
            <v>1.9530000000000001</v>
          </cell>
          <cell r="I117">
            <v>1.89</v>
          </cell>
          <cell r="J117">
            <v>0.22650000000000001</v>
          </cell>
          <cell r="K117">
            <v>1.002265</v>
          </cell>
          <cell r="L117">
            <v>0.92</v>
          </cell>
          <cell r="M117">
            <v>1.0092000000000001</v>
          </cell>
          <cell r="N117">
            <v>2.012108</v>
          </cell>
          <cell r="O117">
            <v>1.01383896</v>
          </cell>
          <cell r="R117">
            <v>6.1626984735976664E-2</v>
          </cell>
          <cell r="S117">
            <v>170.18199999999999</v>
          </cell>
          <cell r="T117">
            <v>91.750941306670271</v>
          </cell>
        </row>
        <row r="118">
          <cell r="D118">
            <v>36474</v>
          </cell>
          <cell r="F118" t="str">
            <v xml:space="preserve"> </v>
          </cell>
          <cell r="N118">
            <v>2.0187010000000001</v>
          </cell>
        </row>
        <row r="119">
          <cell r="D119">
            <v>36494</v>
          </cell>
          <cell r="E119">
            <v>2.39</v>
          </cell>
          <cell r="F119">
            <v>1.0239</v>
          </cell>
          <cell r="G119">
            <v>174.93899999999999</v>
          </cell>
          <cell r="H119">
            <v>1.9227000000000001</v>
          </cell>
          <cell r="I119">
            <v>2.5299999999999998</v>
          </cell>
          <cell r="J119">
            <v>0.19980000000000001</v>
          </cell>
          <cell r="K119">
            <v>1.0019979999999999</v>
          </cell>
          <cell r="L119">
            <v>1.1200000000000001</v>
          </cell>
          <cell r="M119">
            <v>1.0112000000000001</v>
          </cell>
          <cell r="N119">
            <v>2.0319539999999998</v>
          </cell>
          <cell r="O119">
            <v>1.0138649900000001</v>
          </cell>
          <cell r="P119">
            <v>178.53410479999999</v>
          </cell>
          <cell r="S119">
            <v>174.49600000000001</v>
          </cell>
          <cell r="T119">
            <v>93.943788803899693</v>
          </cell>
        </row>
        <row r="120">
          <cell r="D120">
            <v>36504</v>
          </cell>
          <cell r="F120" t="str">
            <v xml:space="preserve"> </v>
          </cell>
          <cell r="N120">
            <v>2.0386129999999998</v>
          </cell>
        </row>
        <row r="121">
          <cell r="D121">
            <v>36525</v>
          </cell>
          <cell r="E121">
            <v>1.81</v>
          </cell>
          <cell r="F121">
            <v>1.0181</v>
          </cell>
          <cell r="G121">
            <v>178.09899999999999</v>
          </cell>
          <cell r="H121">
            <v>1.7889999999999999</v>
          </cell>
          <cell r="I121">
            <v>1.23</v>
          </cell>
          <cell r="J121">
            <v>0.29980000000000001</v>
          </cell>
          <cell r="K121">
            <v>1.0029980000000001</v>
          </cell>
          <cell r="L121">
            <v>0.6</v>
          </cell>
          <cell r="M121">
            <v>1.006</v>
          </cell>
          <cell r="N121">
            <v>2.052667</v>
          </cell>
          <cell r="O121">
            <v>1.0159962899999999</v>
          </cell>
          <cell r="P121">
            <v>188.67655232999999</v>
          </cell>
          <cell r="S121">
            <v>176.64699999999999</v>
          </cell>
          <cell r="T121">
            <v>95.644171381250274</v>
          </cell>
        </row>
        <row r="122">
          <cell r="D122">
            <v>36535</v>
          </cell>
          <cell r="F122" t="str">
            <v xml:space="preserve"> </v>
          </cell>
          <cell r="N122">
            <v>2.0591650000000001</v>
          </cell>
        </row>
        <row r="123">
          <cell r="D123">
            <v>36556</v>
          </cell>
          <cell r="E123">
            <v>1.24</v>
          </cell>
          <cell r="F123">
            <v>1.0124</v>
          </cell>
          <cell r="G123">
            <v>180.30099999999999</v>
          </cell>
          <cell r="H123">
            <v>1.8024</v>
          </cell>
          <cell r="I123">
            <v>1.02</v>
          </cell>
          <cell r="J123">
            <v>0.21490000000000001</v>
          </cell>
          <cell r="K123">
            <v>1.002149</v>
          </cell>
          <cell r="L123">
            <v>1.01</v>
          </cell>
          <cell r="M123">
            <v>1.0101</v>
          </cell>
          <cell r="N123">
            <v>2.0728230000000001</v>
          </cell>
          <cell r="O123">
            <v>1.0145573299999999</v>
          </cell>
          <cell r="P123">
            <v>199.84325493</v>
          </cell>
          <cell r="Q123">
            <v>1.01450895</v>
          </cell>
          <cell r="S123">
            <v>178.45400000000001</v>
          </cell>
          <cell r="T123">
            <v>96.830159106377778</v>
          </cell>
        </row>
        <row r="124">
          <cell r="D124">
            <v>36566</v>
          </cell>
          <cell r="F124" t="str">
            <v xml:space="preserve"> </v>
          </cell>
          <cell r="N124">
            <v>2.079358</v>
          </cell>
          <cell r="Q124">
            <v>1.01449262</v>
          </cell>
        </row>
        <row r="125">
          <cell r="D125">
            <v>36585</v>
          </cell>
          <cell r="E125">
            <v>0.35</v>
          </cell>
          <cell r="F125">
            <v>1.0035000000000001</v>
          </cell>
          <cell r="G125">
            <v>180.935</v>
          </cell>
          <cell r="H125">
            <v>1.7685</v>
          </cell>
          <cell r="I125">
            <v>0.19</v>
          </cell>
          <cell r="J125">
            <v>0.23280000000000001</v>
          </cell>
          <cell r="K125">
            <v>1.0023280000000001</v>
          </cell>
          <cell r="L125">
            <v>0.05</v>
          </cell>
          <cell r="M125">
            <v>1.0004999999999999</v>
          </cell>
          <cell r="N125">
            <v>2.0918329999999998</v>
          </cell>
          <cell r="O125">
            <v>1.01450895</v>
          </cell>
          <cell r="P125">
            <v>210.89140118</v>
          </cell>
          <cell r="Q125">
            <v>1.0129565700000001</v>
          </cell>
          <cell r="S125">
            <v>178.8</v>
          </cell>
          <cell r="T125">
            <v>97.169064663250111</v>
          </cell>
        </row>
        <row r="126">
          <cell r="D126">
            <v>36595</v>
          </cell>
          <cell r="F126" t="str">
            <v xml:space="preserve"> </v>
          </cell>
          <cell r="N126">
            <v>2.0984280000000002</v>
          </cell>
        </row>
        <row r="127">
          <cell r="D127">
            <v>36616</v>
          </cell>
          <cell r="E127">
            <v>0.15</v>
          </cell>
          <cell r="F127">
            <v>1.0015000000000001</v>
          </cell>
          <cell r="G127">
            <v>181.214</v>
          </cell>
          <cell r="H127">
            <v>1.7473000000000001</v>
          </cell>
          <cell r="I127">
            <v>0.18</v>
          </cell>
          <cell r="J127">
            <v>0.22420000000000001</v>
          </cell>
          <cell r="K127">
            <v>1.0022420000000001</v>
          </cell>
          <cell r="L127">
            <v>0.51</v>
          </cell>
          <cell r="M127">
            <v>1.0051000000000001</v>
          </cell>
          <cell r="N127">
            <v>2.1123470000000002</v>
          </cell>
          <cell r="O127">
            <v>1.01449262</v>
          </cell>
          <cell r="P127">
            <v>222.52747525000001</v>
          </cell>
          <cell r="S127">
            <v>179.12799999999999</v>
          </cell>
          <cell r="T127">
            <v>97.314818260244991</v>
          </cell>
        </row>
        <row r="128">
          <cell r="D128">
            <v>36626</v>
          </cell>
          <cell r="F128" t="str">
            <v xml:space="preserve"> </v>
          </cell>
          <cell r="N128">
            <v>2.1185330000000002</v>
          </cell>
        </row>
        <row r="129">
          <cell r="D129">
            <v>36646</v>
          </cell>
          <cell r="E129">
            <v>0.23</v>
          </cell>
          <cell r="F129">
            <v>1.0023</v>
          </cell>
          <cell r="G129">
            <v>181.63499999999999</v>
          </cell>
          <cell r="H129">
            <v>1.8067</v>
          </cell>
          <cell r="I129">
            <v>0.13</v>
          </cell>
          <cell r="J129">
            <v>0.13009999999999999</v>
          </cell>
          <cell r="K129">
            <v>1.001301</v>
          </cell>
          <cell r="L129">
            <v>0.25</v>
          </cell>
          <cell r="M129">
            <v>1.0024999999999999</v>
          </cell>
          <cell r="N129">
            <v>2.1308509999999998</v>
          </cell>
          <cell r="O129">
            <v>1.0129565700000001</v>
          </cell>
          <cell r="P129">
            <v>234.37319880000001</v>
          </cell>
          <cell r="S129">
            <v>179.357</v>
          </cell>
          <cell r="T129">
            <v>97.538642342243548</v>
          </cell>
        </row>
        <row r="130">
          <cell r="D130">
            <v>36656</v>
          </cell>
          <cell r="F130" t="str">
            <v xml:space="preserve"> </v>
          </cell>
          <cell r="N130">
            <v>2.1370369999999999</v>
          </cell>
        </row>
        <row r="131">
          <cell r="D131">
            <v>36677</v>
          </cell>
          <cell r="E131">
            <v>0.31</v>
          </cell>
          <cell r="F131">
            <v>1.0031000000000001</v>
          </cell>
          <cell r="G131">
            <v>182.18899999999999</v>
          </cell>
          <cell r="H131">
            <v>1.8266</v>
          </cell>
          <cell r="I131">
            <v>0.67</v>
          </cell>
          <cell r="J131">
            <v>0.2492</v>
          </cell>
          <cell r="K131">
            <v>1.0024919999999999</v>
          </cell>
          <cell r="L131">
            <v>0.4</v>
          </cell>
          <cell r="M131">
            <v>1.004</v>
          </cell>
          <cell r="N131">
            <v>2.1500859999999999</v>
          </cell>
          <cell r="O131">
            <v>1.0149386300000001</v>
          </cell>
          <cell r="P131">
            <v>247.47593972000001</v>
          </cell>
          <cell r="S131">
            <v>180.56299999999999</v>
          </cell>
          <cell r="T131">
            <v>97.84101213350452</v>
          </cell>
        </row>
        <row r="132">
          <cell r="D132">
            <v>36687</v>
          </cell>
          <cell r="F132" t="str">
            <v xml:space="preserve"> </v>
          </cell>
          <cell r="N132">
            <v>2.1563279999999998</v>
          </cell>
        </row>
        <row r="133">
          <cell r="D133">
            <v>36707</v>
          </cell>
          <cell r="E133">
            <v>0.85</v>
          </cell>
          <cell r="F133">
            <v>1.0085</v>
          </cell>
          <cell r="G133">
            <v>183.745</v>
          </cell>
          <cell r="H133">
            <v>1.8</v>
          </cell>
          <cell r="I133">
            <v>0.93</v>
          </cell>
          <cell r="J133">
            <v>0.214</v>
          </cell>
          <cell r="K133">
            <v>1.00214</v>
          </cell>
          <cell r="L133">
            <v>-0.01</v>
          </cell>
          <cell r="M133">
            <v>0.99990000000000001</v>
          </cell>
          <cell r="N133">
            <v>2.168866</v>
          </cell>
          <cell r="O133">
            <v>1.0139174799999999</v>
          </cell>
          <cell r="P133">
            <v>261.08032421000001</v>
          </cell>
          <cell r="S133">
            <v>182.23599999999999</v>
          </cell>
          <cell r="T133">
            <v>98.672660736639301</v>
          </cell>
        </row>
        <row r="134">
          <cell r="D134">
            <v>36717</v>
          </cell>
          <cell r="F134" t="str">
            <v xml:space="preserve"> </v>
          </cell>
          <cell r="N134">
            <v>2.1747930000000002</v>
          </cell>
        </row>
        <row r="135">
          <cell r="D135">
            <v>36738</v>
          </cell>
          <cell r="E135">
            <v>1.57</v>
          </cell>
          <cell r="F135">
            <v>1.0157</v>
          </cell>
          <cell r="G135">
            <v>186.63399999999999</v>
          </cell>
          <cell r="H135">
            <v>1.7747999999999999</v>
          </cell>
          <cell r="I135">
            <v>2.2599999999999998</v>
          </cell>
          <cell r="J135">
            <v>0.1547</v>
          </cell>
          <cell r="K135">
            <v>1.001547</v>
          </cell>
          <cell r="L135">
            <v>1.91</v>
          </cell>
          <cell r="M135">
            <v>1.0190999999999999</v>
          </cell>
          <cell r="N135">
            <v>2.187208</v>
          </cell>
          <cell r="O135">
            <v>1.0130600000000001</v>
          </cell>
          <cell r="P135">
            <v>275.15056544999999</v>
          </cell>
          <cell r="S135">
            <v>186.35300000000001</v>
          </cell>
          <cell r="T135">
            <v>100.22182151020455</v>
          </cell>
        </row>
        <row r="136">
          <cell r="D136">
            <v>36748</v>
          </cell>
          <cell r="F136" t="str">
            <v xml:space="preserve"> </v>
          </cell>
          <cell r="N136">
            <v>2.1931440000000002</v>
          </cell>
        </row>
        <row r="137">
          <cell r="D137">
            <v>36769</v>
          </cell>
          <cell r="E137">
            <v>2.39</v>
          </cell>
          <cell r="F137">
            <v>1.0239</v>
          </cell>
          <cell r="G137">
            <v>191.08699999999999</v>
          </cell>
          <cell r="H137">
            <v>1.8233999999999999</v>
          </cell>
          <cell r="I137">
            <v>1.82</v>
          </cell>
          <cell r="J137">
            <v>0.20250000000000001</v>
          </cell>
          <cell r="K137">
            <v>1.0020249999999999</v>
          </cell>
          <cell r="L137">
            <v>0.86</v>
          </cell>
          <cell r="M137">
            <v>1.0085999999999999</v>
          </cell>
          <cell r="N137">
            <v>2.2056640000000001</v>
          </cell>
          <cell r="O137">
            <v>1.01405437</v>
          </cell>
          <cell r="P137">
            <v>290.21459455000002</v>
          </cell>
          <cell r="Q137">
            <v>1</v>
          </cell>
          <cell r="S137">
            <v>189.74600000000001</v>
          </cell>
          <cell r="T137">
            <v>102.61712304429844</v>
          </cell>
        </row>
        <row r="138">
          <cell r="D138">
            <v>36780</v>
          </cell>
          <cell r="F138" t="str">
            <v xml:space="preserve"> </v>
          </cell>
          <cell r="N138">
            <v>2.21225</v>
          </cell>
        </row>
        <row r="139">
          <cell r="D139">
            <v>36799</v>
          </cell>
          <cell r="E139">
            <v>1.1599999999999999</v>
          </cell>
          <cell r="F139">
            <v>1.0116000000000001</v>
          </cell>
          <cell r="G139">
            <v>193.297</v>
          </cell>
          <cell r="H139">
            <v>1.8436999999999999</v>
          </cell>
          <cell r="I139">
            <v>0.69</v>
          </cell>
          <cell r="J139">
            <v>0.1038</v>
          </cell>
          <cell r="K139">
            <v>1.0010380000000001</v>
          </cell>
          <cell r="L139">
            <v>0.04</v>
          </cell>
          <cell r="M139">
            <v>1.0004</v>
          </cell>
          <cell r="N139">
            <v>2.2236729999999998</v>
          </cell>
          <cell r="O139">
            <v>1.0122362199999999</v>
          </cell>
          <cell r="P139">
            <v>305.42867267000003</v>
          </cell>
          <cell r="Q139">
            <v>1.0122362199999999</v>
          </cell>
          <cell r="S139">
            <v>191.04900000000001</v>
          </cell>
          <cell r="T139">
            <v>103.80748167161231</v>
          </cell>
        </row>
        <row r="140">
          <cell r="D140">
            <v>36809</v>
          </cell>
          <cell r="F140" t="str">
            <v xml:space="preserve"> </v>
          </cell>
          <cell r="N140">
            <v>2.2294550000000002</v>
          </cell>
        </row>
        <row r="141">
          <cell r="D141">
            <v>36830</v>
          </cell>
          <cell r="E141">
            <v>0.38400000000000001</v>
          </cell>
          <cell r="F141">
            <v>1.0038400000000001</v>
          </cell>
          <cell r="G141">
            <v>194.04</v>
          </cell>
          <cell r="H141">
            <v>1.909</v>
          </cell>
          <cell r="I141">
            <v>0.37</v>
          </cell>
          <cell r="J141">
            <v>0.13159999999999999</v>
          </cell>
          <cell r="K141">
            <v>1.0013160000000001</v>
          </cell>
          <cell r="L141">
            <v>0.02</v>
          </cell>
          <cell r="M141">
            <v>1.0002</v>
          </cell>
          <cell r="N141">
            <v>2.241587</v>
          </cell>
          <cell r="O141">
            <v>1.01287781</v>
          </cell>
          <cell r="P141">
            <v>321.71400487</v>
          </cell>
          <cell r="Q141">
            <v>1.0252716057162781</v>
          </cell>
          <cell r="S141">
            <v>191.76300000000001</v>
          </cell>
          <cell r="T141">
            <v>104.20610240123131</v>
          </cell>
        </row>
        <row r="142">
          <cell r="D142">
            <v>36840</v>
          </cell>
          <cell r="F142" t="str">
            <v xml:space="preserve"> </v>
          </cell>
          <cell r="N142">
            <v>2.2473879999999999</v>
          </cell>
        </row>
        <row r="143">
          <cell r="D143">
            <v>36860</v>
          </cell>
          <cell r="E143">
            <v>0.28999999999999998</v>
          </cell>
          <cell r="F143">
            <v>1.0028999999999999</v>
          </cell>
          <cell r="G143">
            <v>194.59899999999999</v>
          </cell>
          <cell r="H143">
            <v>1.9596</v>
          </cell>
          <cell r="I143">
            <v>0.39</v>
          </cell>
          <cell r="J143">
            <v>0.1197</v>
          </cell>
          <cell r="K143">
            <v>1.0011969999999999</v>
          </cell>
          <cell r="L143">
            <v>0.4</v>
          </cell>
          <cell r="M143">
            <v>1.004</v>
          </cell>
          <cell r="N143">
            <v>2.2590340000000002</v>
          </cell>
          <cell r="O143">
            <v>1.01219897</v>
          </cell>
          <cell r="P143">
            <v>338.66553064999999</v>
          </cell>
          <cell r="Q143">
            <v>1.0377788632762628</v>
          </cell>
          <cell r="S143">
            <v>192.506</v>
          </cell>
          <cell r="T143">
            <v>104.50830009819487</v>
          </cell>
        </row>
        <row r="144">
          <cell r="D144">
            <v>36870</v>
          </cell>
          <cell r="F144" t="str">
            <v xml:space="preserve"> </v>
          </cell>
          <cell r="N144">
            <v>2.2654640000000001</v>
          </cell>
        </row>
        <row r="145">
          <cell r="D145">
            <v>36891</v>
          </cell>
          <cell r="E145">
            <v>0.63</v>
          </cell>
          <cell r="F145">
            <v>1.0063</v>
          </cell>
          <cell r="G145">
            <v>195.827</v>
          </cell>
          <cell r="H145">
            <v>1.9554</v>
          </cell>
          <cell r="I145">
            <v>0.76</v>
          </cell>
          <cell r="J145">
            <v>9.9099999999999994E-2</v>
          </cell>
          <cell r="K145">
            <v>1.000991</v>
          </cell>
          <cell r="L145">
            <v>0.62</v>
          </cell>
          <cell r="M145">
            <v>1.0062</v>
          </cell>
          <cell r="N145">
            <v>2.2772039999999998</v>
          </cell>
          <cell r="O145">
            <v>1.0119816699999999</v>
          </cell>
          <cell r="P145">
            <v>358.37903045000002</v>
          </cell>
          <cell r="Q145">
            <v>1.0502131871490141</v>
          </cell>
          <cell r="S145">
            <v>193.97</v>
          </cell>
          <cell r="T145">
            <v>105.16670238881349</v>
          </cell>
        </row>
        <row r="146">
          <cell r="D146">
            <v>36901</v>
          </cell>
          <cell r="F146" t="str">
            <v xml:space="preserve"> </v>
          </cell>
          <cell r="N146">
            <v>2.2828369999999998</v>
          </cell>
        </row>
        <row r="147">
          <cell r="D147">
            <v>36922</v>
          </cell>
          <cell r="E147">
            <v>0.62</v>
          </cell>
          <cell r="F147">
            <v>1.0062</v>
          </cell>
          <cell r="G147">
            <v>197.04499999999999</v>
          </cell>
          <cell r="H147">
            <v>1.9711000000000001</v>
          </cell>
          <cell r="I147">
            <v>0.49</v>
          </cell>
          <cell r="J147">
            <v>0.13689999999999999</v>
          </cell>
          <cell r="K147">
            <v>1.001369</v>
          </cell>
          <cell r="L147">
            <v>0</v>
          </cell>
          <cell r="M147">
            <v>1</v>
          </cell>
          <cell r="N147">
            <v>2.294648</v>
          </cell>
          <cell r="O147">
            <v>1.0126506900000001</v>
          </cell>
          <cell r="P147">
            <v>376.62102195</v>
          </cell>
          <cell r="Q147">
            <v>1.0634991086135483</v>
          </cell>
          <cell r="S147">
            <v>194.92</v>
          </cell>
          <cell r="T147">
            <v>105.81873594362413</v>
          </cell>
        </row>
        <row r="148">
          <cell r="D148">
            <v>36934</v>
          </cell>
          <cell r="F148" t="str">
            <v xml:space="preserve"> </v>
          </cell>
          <cell r="N148">
            <v>2.3014239999999999</v>
          </cell>
        </row>
        <row r="149">
          <cell r="D149">
            <v>36950</v>
          </cell>
          <cell r="E149">
            <v>0.23</v>
          </cell>
          <cell r="F149">
            <v>1.0023</v>
          </cell>
          <cell r="G149">
            <v>197.49100000000001</v>
          </cell>
          <cell r="H149">
            <v>2.0451999999999999</v>
          </cell>
          <cell r="I149">
            <v>0.34</v>
          </cell>
          <cell r="J149">
            <v>3.6799999999999999E-2</v>
          </cell>
          <cell r="K149">
            <v>1.0003679999999999</v>
          </cell>
          <cell r="L149">
            <v>0</v>
          </cell>
          <cell r="M149">
            <v>1</v>
          </cell>
          <cell r="N149">
            <v>2.3104909999999999</v>
          </cell>
          <cell r="O149">
            <v>1.01015835</v>
          </cell>
          <cell r="P149">
            <v>395.68902155000001</v>
          </cell>
          <cell r="Q149">
            <v>1.0743025047835328</v>
          </cell>
          <cell r="S149">
            <v>195.58</v>
          </cell>
          <cell r="T149">
            <v>106.06211903629446</v>
          </cell>
        </row>
        <row r="150">
          <cell r="D150">
            <v>36962</v>
          </cell>
          <cell r="F150" t="str">
            <v xml:space="preserve"> </v>
          </cell>
          <cell r="N150">
            <v>2.3173140000000001</v>
          </cell>
        </row>
        <row r="151">
          <cell r="D151">
            <v>36981</v>
          </cell>
          <cell r="E151">
            <v>0.56000000000000005</v>
          </cell>
          <cell r="F151">
            <v>1.0056</v>
          </cell>
          <cell r="G151">
            <v>198.60599999999999</v>
          </cell>
          <cell r="H151">
            <v>2.1616</v>
          </cell>
          <cell r="I151">
            <v>0.8</v>
          </cell>
          <cell r="J151">
            <v>0.1724</v>
          </cell>
          <cell r="K151">
            <v>1.0017240000000001</v>
          </cell>
          <cell r="L151">
            <v>0</v>
          </cell>
          <cell r="M151">
            <v>1</v>
          </cell>
          <cell r="N151">
            <v>2.3281610000000001</v>
          </cell>
          <cell r="O151">
            <v>1.01257855</v>
          </cell>
          <cell r="P151">
            <v>417.83683122999997</v>
          </cell>
          <cell r="Q151">
            <v>1.0878156725550776</v>
          </cell>
          <cell r="S151">
            <v>197.15100000000001</v>
          </cell>
          <cell r="T151">
            <v>106.65606690289772</v>
          </cell>
        </row>
        <row r="152">
          <cell r="D152">
            <v>36991</v>
          </cell>
          <cell r="F152" t="str">
            <v xml:space="preserve"> </v>
          </cell>
          <cell r="N152">
            <v>2.333888</v>
          </cell>
        </row>
        <row r="153">
          <cell r="D153">
            <v>37011</v>
          </cell>
          <cell r="E153">
            <v>1</v>
          </cell>
          <cell r="F153">
            <v>1.01</v>
          </cell>
          <cell r="G153">
            <v>200.59100000000001</v>
          </cell>
          <cell r="H153">
            <v>2.1846999999999999</v>
          </cell>
          <cell r="I153">
            <v>1.1299999999999999</v>
          </cell>
          <cell r="J153">
            <v>0.15459999999999999</v>
          </cell>
          <cell r="K153">
            <v>1.001546</v>
          </cell>
          <cell r="L153">
            <v>0</v>
          </cell>
          <cell r="M153">
            <v>1</v>
          </cell>
          <cell r="N153">
            <v>2.3453870000000001</v>
          </cell>
          <cell r="O153">
            <v>1.01186373</v>
          </cell>
          <cell r="P153">
            <v>438.90161884000003</v>
          </cell>
          <cell r="Q153">
            <v>1.1007212239840394</v>
          </cell>
          <cell r="S153">
            <v>199.374</v>
          </cell>
          <cell r="T153">
            <v>107.72262757192669</v>
          </cell>
        </row>
        <row r="154">
          <cell r="D154">
            <v>37021</v>
          </cell>
          <cell r="F154" t="str">
            <v xml:space="preserve"> </v>
          </cell>
          <cell r="N154">
            <v>2.3511579999999999</v>
          </cell>
        </row>
        <row r="155">
          <cell r="D155">
            <v>37042</v>
          </cell>
          <cell r="E155">
            <v>0.86</v>
          </cell>
          <cell r="F155">
            <v>1.0085999999999999</v>
          </cell>
          <cell r="G155">
            <v>202.32400000000001</v>
          </cell>
          <cell r="H155">
            <v>2.36</v>
          </cell>
          <cell r="I155">
            <v>0.44</v>
          </cell>
          <cell r="J155">
            <v>0.1827</v>
          </cell>
          <cell r="K155">
            <v>1.001827</v>
          </cell>
          <cell r="L155">
            <v>0</v>
          </cell>
          <cell r="M155">
            <v>1</v>
          </cell>
          <cell r="N155">
            <v>2.3633229999999998</v>
          </cell>
          <cell r="O155">
            <v>1.0133677000000001</v>
          </cell>
          <cell r="P155">
            <v>463.16502593000001</v>
          </cell>
          <cell r="Q155">
            <v>1.1154353350898909</v>
          </cell>
          <cell r="S155">
            <v>200.251</v>
          </cell>
          <cell r="T155">
            <v>108.64904216904526</v>
          </cell>
        </row>
        <row r="156">
          <cell r="D156">
            <v>37053</v>
          </cell>
          <cell r="F156" t="str">
            <v xml:space="preserve"> </v>
          </cell>
          <cell r="N156">
            <v>2.36972</v>
          </cell>
        </row>
        <row r="157">
          <cell r="D157">
            <v>37072</v>
          </cell>
          <cell r="E157">
            <v>0.98</v>
          </cell>
          <cell r="F157">
            <v>1.0098</v>
          </cell>
          <cell r="G157">
            <v>204.31</v>
          </cell>
          <cell r="H157">
            <v>2.3048999999999999</v>
          </cell>
          <cell r="I157">
            <v>1.46</v>
          </cell>
          <cell r="J157">
            <v>0.14580000000000001</v>
          </cell>
          <cell r="K157">
            <v>1.001458</v>
          </cell>
          <cell r="L157">
            <v>0</v>
          </cell>
          <cell r="M157">
            <v>1</v>
          </cell>
          <cell r="N157">
            <v>2.380811</v>
          </cell>
          <cell r="O157">
            <v>1.01273316</v>
          </cell>
          <cell r="P157">
            <v>489.08894893000002</v>
          </cell>
          <cell r="Q157">
            <v>1.129638351681244</v>
          </cell>
          <cell r="S157">
            <v>203.167</v>
          </cell>
          <cell r="T157">
            <v>109.71380278230191</v>
          </cell>
        </row>
        <row r="158">
          <cell r="D158">
            <v>37082</v>
          </cell>
          <cell r="F158" t="str">
            <v xml:space="preserve"> </v>
          </cell>
          <cell r="N158">
            <v>2.3868049999999998</v>
          </cell>
          <cell r="P158">
            <v>1.0535020651095208</v>
          </cell>
        </row>
        <row r="159">
          <cell r="D159">
            <v>37103</v>
          </cell>
          <cell r="E159">
            <v>1.48</v>
          </cell>
          <cell r="F159">
            <v>1.0147999999999999</v>
          </cell>
          <cell r="G159">
            <v>207.34100000000001</v>
          </cell>
          <cell r="H159">
            <v>2.4312999999999998</v>
          </cell>
          <cell r="I159">
            <v>1.62</v>
          </cell>
          <cell r="J159">
            <v>0.24410000000000001</v>
          </cell>
          <cell r="K159">
            <v>1.0024409999999999</v>
          </cell>
          <cell r="L159">
            <v>0</v>
          </cell>
          <cell r="M159">
            <v>1</v>
          </cell>
          <cell r="N159">
            <v>2.3994749999999998</v>
          </cell>
          <cell r="O159">
            <v>1.01497982</v>
          </cell>
          <cell r="P159">
            <v>515.25621772</v>
          </cell>
          <cell r="Q159">
            <v>1.1465601308545257</v>
          </cell>
          <cell r="S159">
            <v>206.45</v>
          </cell>
          <cell r="T159">
            <v>111.33756706347997</v>
          </cell>
        </row>
        <row r="160">
          <cell r="D160">
            <v>37113</v>
          </cell>
          <cell r="F160" t="str">
            <v xml:space="preserve"> </v>
          </cell>
          <cell r="N160">
            <v>2.4055309999999999</v>
          </cell>
          <cell r="P160">
            <v>1.0581241848036753</v>
          </cell>
        </row>
        <row r="161">
          <cell r="D161">
            <v>37134</v>
          </cell>
          <cell r="E161">
            <v>1.38</v>
          </cell>
          <cell r="F161">
            <v>1.0138</v>
          </cell>
          <cell r="G161">
            <v>210.21100000000001</v>
          </cell>
          <cell r="H161">
            <v>2.5402999999999998</v>
          </cell>
          <cell r="I161">
            <v>0.9</v>
          </cell>
          <cell r="J161">
            <v>0.34360000000000002</v>
          </cell>
          <cell r="K161">
            <v>1.003436</v>
          </cell>
          <cell r="L161">
            <v>0</v>
          </cell>
          <cell r="M161">
            <v>1</v>
          </cell>
          <cell r="N161">
            <v>2.4182990000000002</v>
          </cell>
          <cell r="O161">
            <v>1.01600001</v>
          </cell>
          <cell r="P161">
            <v>545.20506534000003</v>
          </cell>
          <cell r="Q161">
            <v>1.1649051044137992</v>
          </cell>
          <cell r="S161">
            <v>208.315</v>
          </cell>
          <cell r="T161">
            <v>112.87402548895599</v>
          </cell>
        </row>
        <row r="162">
          <cell r="D162">
            <v>37144</v>
          </cell>
          <cell r="F162" t="str">
            <v xml:space="preserve"> </v>
          </cell>
          <cell r="N162">
            <v>2.4244029999999999</v>
          </cell>
          <cell r="P162">
            <v>1.0568</v>
          </cell>
        </row>
        <row r="163">
          <cell r="D163">
            <v>37162</v>
          </cell>
        </row>
        <row r="164">
          <cell r="D164">
            <v>37164</v>
          </cell>
          <cell r="E164">
            <v>0.31</v>
          </cell>
          <cell r="F164">
            <v>1.0031000000000001</v>
          </cell>
          <cell r="G164">
            <v>210.85300000000001</v>
          </cell>
          <cell r="H164">
            <v>2.6713</v>
          </cell>
          <cell r="I164">
            <v>0.38</v>
          </cell>
          <cell r="J164">
            <v>0.16270000000000001</v>
          </cell>
          <cell r="K164">
            <v>1.001627</v>
          </cell>
          <cell r="L164">
            <v>0</v>
          </cell>
          <cell r="M164">
            <v>1</v>
          </cell>
          <cell r="N164">
            <v>2.4366569999999999</v>
          </cell>
          <cell r="O164">
            <v>1.0132431099999999</v>
          </cell>
          <cell r="P164">
            <v>576.19432343999995</v>
          </cell>
          <cell r="Q164">
            <v>1.1803320708511125</v>
          </cell>
          <cell r="S164">
            <v>209.11099999999999</v>
          </cell>
          <cell r="T164">
            <v>113.22393496797177</v>
          </cell>
        </row>
        <row r="165">
          <cell r="D165">
            <v>37174</v>
          </cell>
          <cell r="F165" t="str">
            <v xml:space="preserve"> </v>
          </cell>
          <cell r="N165">
            <v>2.4430860000000001</v>
          </cell>
          <cell r="P165">
            <v>1.0544</v>
          </cell>
        </row>
        <row r="166">
          <cell r="D166">
            <v>37195</v>
          </cell>
          <cell r="E166">
            <v>1.18</v>
          </cell>
          <cell r="F166">
            <v>1.0118</v>
          </cell>
          <cell r="G166">
            <v>213.339</v>
          </cell>
          <cell r="H166">
            <v>2.7071000000000001</v>
          </cell>
          <cell r="I166">
            <v>1.45</v>
          </cell>
          <cell r="J166">
            <v>0.2913</v>
          </cell>
          <cell r="K166">
            <v>1.0029129999999999</v>
          </cell>
          <cell r="L166">
            <v>0</v>
          </cell>
          <cell r="M166">
            <v>1</v>
          </cell>
          <cell r="N166">
            <v>2.4567060000000001</v>
          </cell>
          <cell r="O166">
            <v>1.01534938</v>
          </cell>
          <cell r="P166">
            <v>607.539294635136</v>
          </cell>
          <cell r="Q166">
            <v>1.1984494363327931</v>
          </cell>
          <cell r="S166">
            <v>212.13499999999999</v>
          </cell>
          <cell r="T166">
            <v>114.55997740059384</v>
          </cell>
        </row>
        <row r="167">
          <cell r="D167">
            <v>37205</v>
          </cell>
          <cell r="F167" t="str">
            <v xml:space="preserve"> </v>
          </cell>
          <cell r="N167">
            <v>2.4632200000000002</v>
          </cell>
        </row>
        <row r="168">
          <cell r="D168">
            <v>37225</v>
          </cell>
          <cell r="E168">
            <v>1.1000000000000001</v>
          </cell>
          <cell r="F168">
            <v>1.0109999999999999</v>
          </cell>
          <cell r="G168">
            <v>215.685</v>
          </cell>
          <cell r="H168">
            <v>2.5287000000000002</v>
          </cell>
          <cell r="I168">
            <v>0.76</v>
          </cell>
          <cell r="J168">
            <v>0.1928</v>
          </cell>
          <cell r="K168">
            <v>1.0019279999999999</v>
          </cell>
          <cell r="L168">
            <v>0</v>
          </cell>
          <cell r="M168">
            <v>1</v>
          </cell>
          <cell r="N168">
            <v>2.4762970000000002</v>
          </cell>
          <cell r="O168">
            <v>1.01393438</v>
          </cell>
          <cell r="P168">
            <v>640.95679861999997</v>
          </cell>
          <cell r="Q168">
            <v>1.2151490861894401</v>
          </cell>
          <cell r="S168">
            <v>213.756</v>
          </cell>
          <cell r="T168">
            <v>115.82013715200036</v>
          </cell>
        </row>
        <row r="169">
          <cell r="D169">
            <v>37235</v>
          </cell>
          <cell r="F169" t="str">
            <v xml:space="preserve"> </v>
          </cell>
          <cell r="N169">
            <v>2.4828619999999999</v>
          </cell>
        </row>
        <row r="170">
          <cell r="D170">
            <v>37256</v>
          </cell>
          <cell r="E170">
            <v>0.22</v>
          </cell>
          <cell r="F170">
            <v>1.0022</v>
          </cell>
          <cell r="G170">
            <v>216.16300000000001</v>
          </cell>
          <cell r="H170">
            <v>2.3203999999999998</v>
          </cell>
          <cell r="I170">
            <v>0.18</v>
          </cell>
          <cell r="J170">
            <v>0.1983</v>
          </cell>
          <cell r="K170">
            <v>1.0019830000000001</v>
          </cell>
          <cell r="L170">
            <v>0</v>
          </cell>
          <cell r="M170">
            <v>1</v>
          </cell>
          <cell r="N170">
            <v>2.496705</v>
          </cell>
          <cell r="O170">
            <v>1.0139354199999999</v>
          </cell>
          <cell r="P170">
            <v>676.07404995000002</v>
          </cell>
          <cell r="Q170">
            <v>1.232082699068106</v>
          </cell>
          <cell r="S170">
            <v>214.137</v>
          </cell>
          <cell r="T170">
            <v>116.07494145373475</v>
          </cell>
        </row>
        <row r="171">
          <cell r="D171">
            <v>37266</v>
          </cell>
          <cell r="F171" t="str">
            <v xml:space="preserve"> </v>
          </cell>
          <cell r="N171">
            <v>2.503323</v>
          </cell>
        </row>
        <row r="172">
          <cell r="D172">
            <v>37287</v>
          </cell>
          <cell r="E172">
            <v>0.36</v>
          </cell>
          <cell r="F172">
            <v>1.0036</v>
          </cell>
          <cell r="G172">
            <v>216.94399999999999</v>
          </cell>
          <cell r="H172">
            <v>2.4182999999999999</v>
          </cell>
          <cell r="I172">
            <v>0.19</v>
          </cell>
          <cell r="J172">
            <v>0.2591</v>
          </cell>
          <cell r="K172">
            <v>1.002591</v>
          </cell>
          <cell r="L172">
            <v>0</v>
          </cell>
          <cell r="M172">
            <v>1</v>
          </cell>
          <cell r="N172">
            <v>2.5172789999999998</v>
          </cell>
          <cell r="O172">
            <v>1.01533959</v>
          </cell>
          <cell r="P172">
            <v>714.34820022999997</v>
          </cell>
          <cell r="Q172">
            <v>1.2509823425179041</v>
          </cell>
          <cell r="S172">
            <v>214.535</v>
          </cell>
          <cell r="T172">
            <v>116.4928112429682</v>
          </cell>
        </row>
        <row r="173">
          <cell r="D173">
            <v>37297</v>
          </cell>
          <cell r="F173" t="str">
            <v xml:space="preserve"> </v>
          </cell>
          <cell r="N173">
            <v>2.5239530000000001</v>
          </cell>
        </row>
        <row r="174">
          <cell r="D174">
            <v>37315</v>
          </cell>
          <cell r="E174">
            <v>0.06</v>
          </cell>
          <cell r="F174">
            <v>1.0005999999999999</v>
          </cell>
          <cell r="G174">
            <v>217.07400000000001</v>
          </cell>
          <cell r="H174">
            <v>2.3481999999999998</v>
          </cell>
          <cell r="I174">
            <v>0.18</v>
          </cell>
          <cell r="J174">
            <v>0.1171</v>
          </cell>
          <cell r="K174">
            <v>1.001171</v>
          </cell>
          <cell r="L174">
            <v>0</v>
          </cell>
          <cell r="M174">
            <v>1</v>
          </cell>
          <cell r="N174">
            <v>2.536009</v>
          </cell>
          <cell r="O174">
            <v>1.0124821500000001</v>
          </cell>
          <cell r="P174">
            <v>752.13798994000001</v>
          </cell>
          <cell r="Q174">
            <v>1.266597291764564</v>
          </cell>
          <cell r="S174">
            <v>214.92699999999999</v>
          </cell>
          <cell r="T174">
            <v>116.56270692971397</v>
          </cell>
        </row>
        <row r="175">
          <cell r="D175">
            <v>37325</v>
          </cell>
          <cell r="F175" t="str">
            <v xml:space="preserve"> </v>
          </cell>
          <cell r="N175">
            <v>2.542732</v>
          </cell>
        </row>
        <row r="176">
          <cell r="D176">
            <v>37346</v>
          </cell>
          <cell r="E176">
            <v>0.09</v>
          </cell>
          <cell r="F176">
            <v>1.0008999999999999</v>
          </cell>
          <cell r="G176">
            <v>217.27600000000001</v>
          </cell>
          <cell r="H176">
            <v>2.3235999999999999</v>
          </cell>
          <cell r="I176">
            <v>0.11</v>
          </cell>
          <cell r="J176">
            <v>0.17580000000000001</v>
          </cell>
          <cell r="K176">
            <v>1.0017579999999999</v>
          </cell>
          <cell r="L176">
            <v>0</v>
          </cell>
          <cell r="M176">
            <v>1</v>
          </cell>
          <cell r="N176">
            <v>2.556908</v>
          </cell>
          <cell r="O176">
            <v>1.0144062212</v>
          </cell>
          <cell r="P176">
            <v>795.46667075000005</v>
          </cell>
          <cell r="Q176">
            <v>1.2848441725210453</v>
          </cell>
          <cell r="S176">
            <v>215.17</v>
          </cell>
          <cell r="T176">
            <v>217.27600000000001</v>
          </cell>
        </row>
        <row r="177">
          <cell r="D177">
            <v>37356</v>
          </cell>
          <cell r="F177" t="str">
            <v xml:space="preserve"> </v>
          </cell>
          <cell r="N177">
            <v>2.5633940000000002</v>
          </cell>
        </row>
        <row r="178">
          <cell r="D178">
            <v>37376</v>
          </cell>
          <cell r="E178">
            <v>0.56000000000000005</v>
          </cell>
          <cell r="F178">
            <v>1.0056</v>
          </cell>
          <cell r="G178">
            <v>218.48599999999999</v>
          </cell>
          <cell r="H178">
            <v>2.3624999999999998</v>
          </cell>
          <cell r="I178">
            <v>0.7</v>
          </cell>
          <cell r="J178">
            <v>0.23569999999999999</v>
          </cell>
          <cell r="K178">
            <v>1.0023569999999999</v>
          </cell>
          <cell r="L178">
            <v>0</v>
          </cell>
          <cell r="M178">
            <v>1</v>
          </cell>
          <cell r="N178">
            <v>2.5763500000000001</v>
          </cell>
          <cell r="O178">
            <v>1.0141655924999999</v>
          </cell>
          <cell r="P178">
            <v>837.71068793999996</v>
          </cell>
          <cell r="Q178">
            <v>1.3030447514949781</v>
          </cell>
          <cell r="S178">
            <v>216.673</v>
          </cell>
          <cell r="T178">
            <v>218.48599999999999</v>
          </cell>
        </row>
        <row r="179">
          <cell r="D179">
            <v>37386</v>
          </cell>
          <cell r="F179" t="str">
            <v xml:space="preserve"> </v>
          </cell>
          <cell r="N179">
            <v>2.5828540000000002</v>
          </cell>
        </row>
        <row r="180">
          <cell r="D180">
            <v>37407</v>
          </cell>
          <cell r="E180">
            <v>0.83</v>
          </cell>
          <cell r="F180">
            <v>1.0083</v>
          </cell>
          <cell r="G180">
            <v>220.292</v>
          </cell>
          <cell r="H180">
            <v>2.5219999999999998</v>
          </cell>
          <cell r="I180">
            <v>1.1100000000000001</v>
          </cell>
          <cell r="J180">
            <v>0.2102</v>
          </cell>
          <cell r="K180">
            <v>1.002102</v>
          </cell>
          <cell r="L180">
            <v>0</v>
          </cell>
          <cell r="M180">
            <v>1</v>
          </cell>
          <cell r="N180">
            <v>2.5965639999999999</v>
          </cell>
          <cell r="O180">
            <v>1.0141481910000001</v>
          </cell>
          <cell r="P180">
            <v>883.85594143000003</v>
          </cell>
          <cell r="Q180">
            <v>1.3214804775206768</v>
          </cell>
          <cell r="S180">
            <v>219.07</v>
          </cell>
          <cell r="T180">
            <v>220.292</v>
          </cell>
        </row>
        <row r="181">
          <cell r="D181">
            <v>37417</v>
          </cell>
          <cell r="F181" t="str">
            <v xml:space="preserve"> </v>
          </cell>
          <cell r="N181">
            <v>2.6031179999999998</v>
          </cell>
        </row>
        <row r="182">
          <cell r="D182">
            <v>37437</v>
          </cell>
          <cell r="E182">
            <v>1.54</v>
          </cell>
          <cell r="F182">
            <v>1.0154000000000001</v>
          </cell>
          <cell r="G182">
            <v>223.68799999999999</v>
          </cell>
          <cell r="H182">
            <v>2.8443999999999998</v>
          </cell>
          <cell r="I182">
            <v>1.74</v>
          </cell>
          <cell r="J182">
            <v>0.15820000000000001</v>
          </cell>
          <cell r="K182">
            <v>1.001582</v>
          </cell>
          <cell r="L182">
            <v>0</v>
          </cell>
          <cell r="M182">
            <v>1</v>
          </cell>
          <cell r="N182">
            <v>2.6162740000000002</v>
          </cell>
          <cell r="O182">
            <v>1.0139615315999999</v>
          </cell>
          <cell r="P182">
            <v>934.18983630000002</v>
          </cell>
          <cell r="Q182">
            <v>1.3399303689663646</v>
          </cell>
          <cell r="S182">
            <v>222.87200000000001</v>
          </cell>
          <cell r="T182">
            <v>223.68799999999999</v>
          </cell>
        </row>
        <row r="183">
          <cell r="D183">
            <v>37447</v>
          </cell>
          <cell r="F183" t="str">
            <v xml:space="preserve"> </v>
          </cell>
          <cell r="N183">
            <v>2.623176</v>
          </cell>
        </row>
        <row r="184">
          <cell r="D184">
            <v>37468</v>
          </cell>
          <cell r="E184">
            <v>1.95</v>
          </cell>
          <cell r="F184">
            <v>1.0195000000000001</v>
          </cell>
          <cell r="G184">
            <v>228.05699999999999</v>
          </cell>
          <cell r="H184">
            <v>3.4285000000000001</v>
          </cell>
          <cell r="I184">
            <v>2.0499999999999998</v>
          </cell>
          <cell r="J184">
            <v>0.2656</v>
          </cell>
          <cell r="K184">
            <v>1.002656</v>
          </cell>
          <cell r="L184">
            <v>0</v>
          </cell>
          <cell r="M184">
            <v>1</v>
          </cell>
          <cell r="N184">
            <v>2.6378010000000001</v>
          </cell>
          <cell r="O184">
            <v>1.0146921169000001</v>
          </cell>
          <cell r="P184">
            <v>984.36983912999995</v>
          </cell>
          <cell r="Q184">
            <v>1.3596167825850787</v>
          </cell>
          <cell r="S184">
            <v>227.441</v>
          </cell>
          <cell r="T184">
            <v>228.05699999999999</v>
          </cell>
        </row>
        <row r="185">
          <cell r="D185">
            <v>37478</v>
          </cell>
          <cell r="F185" t="str">
            <v xml:space="preserve"> </v>
          </cell>
          <cell r="N185">
            <v>2.6447940000000001</v>
          </cell>
        </row>
        <row r="186">
          <cell r="D186">
            <v>37499</v>
          </cell>
          <cell r="E186">
            <v>2.3199999999999998</v>
          </cell>
          <cell r="F186">
            <v>1.0232000000000001</v>
          </cell>
          <cell r="G186">
            <v>233.34800000000001</v>
          </cell>
          <cell r="H186">
            <v>3.0223</v>
          </cell>
          <cell r="I186">
            <v>2.36</v>
          </cell>
          <cell r="J186">
            <v>0.24809999999999999</v>
          </cell>
          <cell r="K186">
            <v>1.002481</v>
          </cell>
          <cell r="L186">
            <v>0</v>
          </cell>
          <cell r="M186">
            <v>1</v>
          </cell>
          <cell r="N186">
            <v>2.6595390000000001</v>
          </cell>
          <cell r="O186">
            <v>1.0150961006999999</v>
          </cell>
          <cell r="P186">
            <v>1041.06191769</v>
          </cell>
          <cell r="Q186">
            <v>1.3801416944483929</v>
          </cell>
          <cell r="S186">
            <v>232.81800000000001</v>
          </cell>
          <cell r="T186">
            <v>233.34800000000001</v>
          </cell>
        </row>
        <row r="187">
          <cell r="D187">
            <v>37509</v>
          </cell>
          <cell r="F187" t="str">
            <v xml:space="preserve"> </v>
          </cell>
          <cell r="N187">
            <v>2.6665899999999998</v>
          </cell>
        </row>
        <row r="188">
          <cell r="D188">
            <v>37527</v>
          </cell>
          <cell r="E188">
            <v>0</v>
          </cell>
          <cell r="F188" t="str">
            <v xml:space="preserve"> </v>
          </cell>
          <cell r="H188">
            <v>3.0223</v>
          </cell>
          <cell r="I188">
            <v>0</v>
          </cell>
          <cell r="J188">
            <v>0</v>
          </cell>
          <cell r="K188">
            <v>1</v>
          </cell>
          <cell r="L188">
            <v>0</v>
          </cell>
          <cell r="M188">
            <v>1</v>
          </cell>
          <cell r="N188">
            <v>2.6665899999999998</v>
          </cell>
          <cell r="O188">
            <v>1</v>
          </cell>
          <cell r="P188">
            <v>1041.06191769</v>
          </cell>
          <cell r="Q188">
            <v>0</v>
          </cell>
        </row>
        <row r="189">
          <cell r="D189">
            <v>37529</v>
          </cell>
          <cell r="E189">
            <v>2.4</v>
          </cell>
          <cell r="F189">
            <v>1.024</v>
          </cell>
          <cell r="G189">
            <v>238.94300000000001</v>
          </cell>
          <cell r="H189">
            <v>3.8948999999999998</v>
          </cell>
          <cell r="I189">
            <v>2.64</v>
          </cell>
          <cell r="J189">
            <v>0.19550000000000001</v>
          </cell>
          <cell r="K189">
            <v>1.0019549999999999</v>
          </cell>
          <cell r="L189">
            <v>0</v>
          </cell>
          <cell r="M189">
            <v>1</v>
          </cell>
          <cell r="N189">
            <v>2.6807470000000002</v>
          </cell>
          <cell r="O189">
            <v>1.0131504179999999</v>
          </cell>
          <cell r="P189">
            <v>1094.8827985600001</v>
          </cell>
          <cell r="Q189">
            <v>1.3982911346296174</v>
          </cell>
          <cell r="S189">
            <v>238.97300000000001</v>
          </cell>
          <cell r="T189">
            <v>238.94300000000001</v>
          </cell>
        </row>
        <row r="190">
          <cell r="D190">
            <v>37539</v>
          </cell>
          <cell r="F190" t="str">
            <v xml:space="preserve"> </v>
          </cell>
          <cell r="G190" t="str">
            <v xml:space="preserve"> </v>
          </cell>
          <cell r="N190">
            <v>2.6878540000000002</v>
          </cell>
        </row>
        <row r="191">
          <cell r="D191">
            <v>37560</v>
          </cell>
          <cell r="E191">
            <v>3.87</v>
          </cell>
          <cell r="F191">
            <v>1.0387</v>
          </cell>
          <cell r="G191">
            <v>248.19900000000001</v>
          </cell>
          <cell r="H191">
            <v>3.645</v>
          </cell>
          <cell r="I191">
            <v>4.21</v>
          </cell>
          <cell r="J191">
            <v>0.27679999999999999</v>
          </cell>
          <cell r="K191">
            <v>1.0027680000000001</v>
          </cell>
          <cell r="L191">
            <v>0</v>
          </cell>
          <cell r="M191">
            <v>1</v>
          </cell>
          <cell r="N191">
            <v>2.702839</v>
          </cell>
          <cell r="O191">
            <v>1.0163579061000001</v>
          </cell>
          <cell r="P191">
            <v>1156.0610812800001</v>
          </cell>
          <cell r="Q191">
            <v>1.4211642497103514</v>
          </cell>
          <cell r="S191">
            <v>249.042</v>
          </cell>
          <cell r="T191">
            <v>248.19900000000001</v>
          </cell>
        </row>
        <row r="192">
          <cell r="D192">
            <v>37570</v>
          </cell>
          <cell r="F192" t="str">
            <v xml:space="preserve"> </v>
          </cell>
          <cell r="G192" t="str">
            <v xml:space="preserve"> </v>
          </cell>
          <cell r="N192">
            <v>2.7100040000000001</v>
          </cell>
        </row>
        <row r="193">
          <cell r="D193">
            <v>37590</v>
          </cell>
          <cell r="E193">
            <v>5.19</v>
          </cell>
          <cell r="F193">
            <v>1.0519000000000001</v>
          </cell>
          <cell r="G193">
            <v>261.08</v>
          </cell>
          <cell r="H193">
            <v>3.6364999999999998</v>
          </cell>
          <cell r="I193">
            <v>5.84</v>
          </cell>
          <cell r="J193">
            <v>0.26440000000000002</v>
          </cell>
          <cell r="K193">
            <v>1.0026440000000001</v>
          </cell>
          <cell r="L193">
            <v>0</v>
          </cell>
          <cell r="M193">
            <v>1</v>
          </cell>
          <cell r="N193">
            <v>2.7243919999999999</v>
          </cell>
          <cell r="O193">
            <v>1.0161743476</v>
          </cell>
          <cell r="P193">
            <v>1220.0269161000001</v>
          </cell>
          <cell r="Q193">
            <v>1.4441506542818598</v>
          </cell>
          <cell r="S193">
            <v>263.58</v>
          </cell>
          <cell r="T193">
            <v>261.08</v>
          </cell>
        </row>
        <row r="194">
          <cell r="D194">
            <v>37600</v>
          </cell>
          <cell r="F194" t="str">
            <v xml:space="preserve"> </v>
          </cell>
          <cell r="G194" t="str">
            <v xml:space="preserve"> </v>
          </cell>
          <cell r="N194">
            <v>2.7316150000000001</v>
          </cell>
        </row>
        <row r="195">
          <cell r="D195">
            <v>37621</v>
          </cell>
          <cell r="E195">
            <v>3.75</v>
          </cell>
          <cell r="F195">
            <v>1.0375000000000001</v>
          </cell>
          <cell r="G195">
            <v>270.69200000000001</v>
          </cell>
          <cell r="H195">
            <v>3.5333000000000001</v>
          </cell>
          <cell r="I195">
            <v>2.7</v>
          </cell>
          <cell r="J195">
            <v>0.3609</v>
          </cell>
          <cell r="K195">
            <v>1.003609</v>
          </cell>
          <cell r="L195">
            <v>0</v>
          </cell>
          <cell r="M195">
            <v>1</v>
          </cell>
          <cell r="N195">
            <v>2.7468439999999998</v>
          </cell>
          <cell r="O195">
            <v>1.0165271972000001</v>
          </cell>
          <cell r="P195">
            <v>1289.96632355</v>
          </cell>
          <cell r="Q195">
            <v>1.4680184169316852</v>
          </cell>
          <cell r="S195">
            <v>270.69200000000001</v>
          </cell>
          <cell r="T195">
            <v>270.86700000000002</v>
          </cell>
        </row>
        <row r="196">
          <cell r="D196">
            <v>37631</v>
          </cell>
          <cell r="F196" t="str">
            <v xml:space="preserve"> </v>
          </cell>
          <cell r="G196" t="str">
            <v xml:space="preserve"> </v>
          </cell>
          <cell r="N196">
            <v>2.7547489999999999</v>
          </cell>
        </row>
        <row r="197">
          <cell r="D197">
            <v>37652</v>
          </cell>
          <cell r="E197">
            <v>2.33</v>
          </cell>
          <cell r="F197">
            <v>1.0233000000000001</v>
          </cell>
          <cell r="G197">
            <v>277.173</v>
          </cell>
          <cell r="H197">
            <v>3.5257999999999998</v>
          </cell>
          <cell r="I197">
            <v>2.17</v>
          </cell>
          <cell r="J197">
            <v>0.48780000000000001</v>
          </cell>
          <cell r="K197">
            <v>1.0048779999999999</v>
          </cell>
          <cell r="L197">
            <v>0</v>
          </cell>
          <cell r="M197">
            <v>1</v>
          </cell>
          <cell r="N197">
            <v>2.7715700000000001</v>
          </cell>
          <cell r="O197">
            <v>1.0196971382</v>
          </cell>
          <cell r="P197">
            <v>1367.7132496300001</v>
          </cell>
          <cell r="Q197">
            <v>1.4969341785701338</v>
          </cell>
          <cell r="S197">
            <v>276.57799999999997</v>
          </cell>
          <cell r="T197">
            <v>277.173</v>
          </cell>
        </row>
        <row r="198">
          <cell r="D198">
            <v>37662</v>
          </cell>
          <cell r="F198" t="str">
            <v xml:space="preserve"> </v>
          </cell>
          <cell r="G198" t="str">
            <v xml:space="preserve"> </v>
          </cell>
          <cell r="N198">
            <v>2.7796159999999999</v>
          </cell>
        </row>
        <row r="199">
          <cell r="D199">
            <v>37680</v>
          </cell>
          <cell r="E199">
            <v>2.2799999999999998</v>
          </cell>
          <cell r="F199">
            <v>1.0227999999999999</v>
          </cell>
          <cell r="G199">
            <v>283.50599999999997</v>
          </cell>
          <cell r="H199">
            <v>3.5632000000000001</v>
          </cell>
          <cell r="I199">
            <v>1.59</v>
          </cell>
          <cell r="J199">
            <v>0.41160000000000002</v>
          </cell>
          <cell r="K199">
            <v>1.004116</v>
          </cell>
          <cell r="L199">
            <v>0</v>
          </cell>
          <cell r="M199">
            <v>1</v>
          </cell>
          <cell r="N199">
            <v>2.7941579999999999</v>
          </cell>
          <cell r="O199">
            <v>1.0182748954</v>
          </cell>
          <cell r="P199">
            <v>1447.88184484</v>
          </cell>
          <cell r="Q199">
            <v>1.5242904941041879</v>
          </cell>
          <cell r="S199">
            <v>280.98400093697995</v>
          </cell>
          <cell r="T199">
            <v>283.50599999999997</v>
          </cell>
        </row>
        <row r="200">
          <cell r="D200">
            <v>37690</v>
          </cell>
          <cell r="F200" t="str">
            <v xml:space="preserve"> </v>
          </cell>
          <cell r="G200" t="str">
            <v xml:space="preserve"> </v>
          </cell>
          <cell r="N200">
            <v>2.80227</v>
          </cell>
        </row>
        <row r="201">
          <cell r="D201">
            <v>37711</v>
          </cell>
          <cell r="E201">
            <v>1.53</v>
          </cell>
          <cell r="F201">
            <v>1.0153000000000001</v>
          </cell>
          <cell r="G201">
            <v>287.85500000000002</v>
          </cell>
          <cell r="H201">
            <v>3.3531</v>
          </cell>
          <cell r="I201">
            <v>1.66</v>
          </cell>
          <cell r="J201">
            <v>0.37819999999999998</v>
          </cell>
          <cell r="K201">
            <v>1.003782</v>
          </cell>
          <cell r="L201">
            <v>0</v>
          </cell>
          <cell r="M201">
            <v>1</v>
          </cell>
          <cell r="N201">
            <v>2.8193809999999999</v>
          </cell>
          <cell r="O201">
            <v>1.0177689054000001</v>
          </cell>
          <cell r="P201">
            <v>1532.2509272</v>
          </cell>
          <cell r="Q201">
            <v>1.5513754676960447</v>
          </cell>
          <cell r="S201">
            <v>285.64</v>
          </cell>
          <cell r="T201">
            <v>287.85500000000002</v>
          </cell>
        </row>
        <row r="202">
          <cell r="D202">
            <v>37721</v>
          </cell>
          <cell r="F202" t="str">
            <v xml:space="preserve"> </v>
          </cell>
          <cell r="G202" t="str">
            <v xml:space="preserve"> </v>
          </cell>
          <cell r="N202">
            <v>2.8281999999999998</v>
          </cell>
        </row>
        <row r="203">
          <cell r="D203">
            <v>37741</v>
          </cell>
          <cell r="E203">
            <v>0.92</v>
          </cell>
          <cell r="F203">
            <v>1.0092000000000001</v>
          </cell>
          <cell r="G203">
            <v>290.512</v>
          </cell>
          <cell r="H203">
            <v>2.8898000000000001</v>
          </cell>
          <cell r="I203">
            <v>0.41</v>
          </cell>
          <cell r="J203">
            <v>0.41839999999999999</v>
          </cell>
          <cell r="K203">
            <v>1.004184</v>
          </cell>
          <cell r="L203">
            <v>0</v>
          </cell>
          <cell r="M203">
            <v>1</v>
          </cell>
          <cell r="N203">
            <v>2.846063</v>
          </cell>
          <cell r="O203">
            <v>1.0187159496</v>
          </cell>
          <cell r="P203">
            <v>1623.50297323</v>
          </cell>
          <cell r="Q203">
            <v>1.5804109327601203</v>
          </cell>
          <cell r="S203">
            <v>286.815</v>
          </cell>
          <cell r="T203">
            <v>290.512</v>
          </cell>
        </row>
        <row r="204">
          <cell r="D204">
            <v>37751</v>
          </cell>
          <cell r="F204" t="str">
            <v xml:space="preserve"> </v>
          </cell>
          <cell r="G204" t="str">
            <v xml:space="preserve"> </v>
          </cell>
          <cell r="N204">
            <v>2.8550360000000001</v>
          </cell>
        </row>
        <row r="205">
          <cell r="D205">
            <v>37772</v>
          </cell>
          <cell r="E205">
            <v>-0.26</v>
          </cell>
          <cell r="F205">
            <v>0.99739999999999995</v>
          </cell>
          <cell r="G205">
            <v>289.74700000000001</v>
          </cell>
          <cell r="H205">
            <v>2.9655999999999998</v>
          </cell>
          <cell r="I205">
            <v>-0.67</v>
          </cell>
          <cell r="J205">
            <v>0.46500000000000002</v>
          </cell>
          <cell r="K205">
            <v>1.00465</v>
          </cell>
          <cell r="L205">
            <v>0</v>
          </cell>
          <cell r="M205">
            <v>1</v>
          </cell>
          <cell r="N205">
            <v>2.8739720000000002</v>
          </cell>
          <cell r="O205">
            <v>1.0205993657000001</v>
          </cell>
          <cell r="P205">
            <v>1726.5145262200001</v>
          </cell>
          <cell r="Q205">
            <v>1.6129663955203244</v>
          </cell>
          <cell r="S205">
            <v>284.89999999999998</v>
          </cell>
          <cell r="T205">
            <v>289.74700000000001</v>
          </cell>
        </row>
        <row r="206">
          <cell r="D206">
            <v>37782</v>
          </cell>
          <cell r="F206" t="str">
            <v xml:space="preserve"> </v>
          </cell>
          <cell r="G206" t="str">
            <v xml:space="preserve"> </v>
          </cell>
          <cell r="N206">
            <v>2.8830330000000002</v>
          </cell>
        </row>
        <row r="207">
          <cell r="D207">
            <v>37802</v>
          </cell>
          <cell r="E207">
            <v>-1</v>
          </cell>
          <cell r="F207">
            <v>0.99</v>
          </cell>
          <cell r="G207">
            <v>286.84300000000002</v>
          </cell>
          <cell r="H207">
            <v>2.8719999999999999</v>
          </cell>
          <cell r="I207">
            <v>-0.7</v>
          </cell>
          <cell r="J207">
            <v>0.41660000000000003</v>
          </cell>
          <cell r="K207">
            <v>1.0041659999999999</v>
          </cell>
          <cell r="L207">
            <v>0</v>
          </cell>
          <cell r="M207">
            <v>1</v>
          </cell>
          <cell r="N207">
            <v>2.9012419999999999</v>
          </cell>
          <cell r="O207">
            <v>1.0176407823</v>
          </cell>
          <cell r="P207">
            <v>1823.8784831600001</v>
          </cell>
          <cell r="Q207">
            <v>1.6414203845609141</v>
          </cell>
          <cell r="S207">
            <v>282.91300000000001</v>
          </cell>
          <cell r="T207">
            <v>286.84300000000002</v>
          </cell>
        </row>
        <row r="208">
          <cell r="D208">
            <v>37812</v>
          </cell>
          <cell r="F208" t="str">
            <v xml:space="preserve"> </v>
          </cell>
          <cell r="G208" t="str">
            <v xml:space="preserve"> </v>
          </cell>
          <cell r="N208">
            <v>2.9103889999999999</v>
          </cell>
        </row>
        <row r="209">
          <cell r="D209">
            <v>37833</v>
          </cell>
          <cell r="E209">
            <v>-0.42</v>
          </cell>
          <cell r="F209">
            <v>0.99580000000000002</v>
          </cell>
          <cell r="G209">
            <v>285.649</v>
          </cell>
          <cell r="H209">
            <v>2.9655</v>
          </cell>
          <cell r="I209">
            <v>-0.2</v>
          </cell>
          <cell r="J209">
            <v>0.54649999999999999</v>
          </cell>
          <cell r="K209">
            <v>1.0054650000000001</v>
          </cell>
          <cell r="L209">
            <v>0</v>
          </cell>
          <cell r="M209">
            <v>1</v>
          </cell>
          <cell r="N209">
            <v>2.9296929999999999</v>
          </cell>
          <cell r="O209">
            <v>1.0208897805999999</v>
          </cell>
          <cell r="P209">
            <v>1937.3881755499999</v>
          </cell>
          <cell r="Q209">
            <v>1.675709296266759</v>
          </cell>
          <cell r="S209">
            <v>282.34899999999999</v>
          </cell>
          <cell r="T209">
            <v>285.649</v>
          </cell>
        </row>
        <row r="210">
          <cell r="D210">
            <v>37843</v>
          </cell>
          <cell r="F210" t="str">
            <v xml:space="preserve"> </v>
          </cell>
          <cell r="G210" t="str">
            <v xml:space="preserve"> </v>
          </cell>
          <cell r="N210">
            <v>2.93893</v>
          </cell>
        </row>
        <row r="211">
          <cell r="D211">
            <v>37864</v>
          </cell>
          <cell r="E211">
            <v>0.38</v>
          </cell>
          <cell r="F211">
            <v>1.0038</v>
          </cell>
          <cell r="G211">
            <v>286.73500000000001</v>
          </cell>
          <cell r="H211">
            <v>2.9664999999999999</v>
          </cell>
          <cell r="I211">
            <v>0.62</v>
          </cell>
          <cell r="J211">
            <v>0.40379999999999999</v>
          </cell>
          <cell r="K211">
            <v>1.004038</v>
          </cell>
          <cell r="L211">
            <v>0</v>
          </cell>
          <cell r="M211">
            <v>1</v>
          </cell>
          <cell r="N211">
            <v>2.9584229999999998</v>
          </cell>
          <cell r="O211">
            <v>1.0186215133000001</v>
          </cell>
          <cell r="P211">
            <v>2056.92250388</v>
          </cell>
          <cell r="Q211">
            <v>1.7069135392141241</v>
          </cell>
          <cell r="S211">
            <v>284.10500000000002</v>
          </cell>
          <cell r="T211">
            <v>286.73500000000001</v>
          </cell>
        </row>
        <row r="212">
          <cell r="D212">
            <v>37874</v>
          </cell>
          <cell r="F212" t="str">
            <v xml:space="preserve"> </v>
          </cell>
          <cell r="G212" t="str">
            <v xml:space="preserve"> </v>
          </cell>
          <cell r="N212">
            <v>2.9677509999999998</v>
          </cell>
        </row>
        <row r="213">
          <cell r="D213">
            <v>37894</v>
          </cell>
          <cell r="E213">
            <v>1.18</v>
          </cell>
          <cell r="F213">
            <v>1.0118</v>
          </cell>
          <cell r="G213">
            <v>290.12700000000001</v>
          </cell>
          <cell r="H213">
            <v>2.9234</v>
          </cell>
          <cell r="I213">
            <v>1.05</v>
          </cell>
          <cell r="J213">
            <v>0.33639999999999998</v>
          </cell>
          <cell r="K213">
            <v>1.0033639999999999</v>
          </cell>
          <cell r="L213">
            <v>0</v>
          </cell>
          <cell r="M213">
            <v>1</v>
          </cell>
          <cell r="N213">
            <v>2.9864950000000001</v>
          </cell>
          <cell r="O213">
            <v>1.0160650882</v>
          </cell>
          <cell r="P213">
            <v>2169.0089614399999</v>
          </cell>
          <cell r="Q213">
            <v>1.7343352557713732</v>
          </cell>
          <cell r="S213">
            <v>287.08100000000002</v>
          </cell>
          <cell r="T213">
            <v>290.12700000000001</v>
          </cell>
        </row>
        <row r="214">
          <cell r="D214">
            <v>37904</v>
          </cell>
          <cell r="F214" t="str">
            <v xml:space="preserve"> </v>
          </cell>
          <cell r="G214" t="str">
            <v xml:space="preserve"> </v>
          </cell>
          <cell r="N214">
            <v>2.9952390000000002</v>
          </cell>
        </row>
        <row r="215">
          <cell r="D215">
            <v>37925</v>
          </cell>
          <cell r="E215">
            <v>0.38</v>
          </cell>
          <cell r="F215">
            <v>1.0038</v>
          </cell>
          <cell r="G215">
            <v>291.22899999999998</v>
          </cell>
          <cell r="H215">
            <v>2.8561999999999999</v>
          </cell>
          <cell r="I215">
            <v>0.44</v>
          </cell>
          <cell r="J215">
            <v>0.32129999999999997</v>
          </cell>
          <cell r="K215">
            <v>1.0032129999999999</v>
          </cell>
          <cell r="L215">
            <v>0</v>
          </cell>
          <cell r="M215">
            <v>1</v>
          </cell>
          <cell r="N215">
            <v>3.0135269999999998</v>
          </cell>
          <cell r="O215">
            <v>1.0164540573</v>
          </cell>
          <cell r="P215">
            <v>2293.4572138100002</v>
          </cell>
          <cell r="Q215">
            <v>1.7628721074472455</v>
          </cell>
          <cell r="S215">
            <v>288.33699999999999</v>
          </cell>
          <cell r="T215">
            <v>291.22899999999998</v>
          </cell>
        </row>
        <row r="216">
          <cell r="D216">
            <v>37935</v>
          </cell>
          <cell r="F216" t="str">
            <v xml:space="preserve"> </v>
          </cell>
          <cell r="G216" t="str">
            <v xml:space="preserve"> </v>
          </cell>
          <cell r="N216">
            <v>3.022275</v>
          </cell>
        </row>
        <row r="217">
          <cell r="D217">
            <v>37955</v>
          </cell>
          <cell r="E217">
            <v>0.49</v>
          </cell>
          <cell r="F217">
            <v>1.0048999999999999</v>
          </cell>
          <cell r="G217">
            <v>292.65699999999998</v>
          </cell>
          <cell r="H217">
            <v>2.9493999999999998</v>
          </cell>
          <cell r="I217">
            <v>0.48</v>
          </cell>
          <cell r="J217">
            <v>0.17760000000000001</v>
          </cell>
          <cell r="K217">
            <v>1.001776</v>
          </cell>
          <cell r="L217">
            <v>0</v>
          </cell>
          <cell r="M217">
            <v>1</v>
          </cell>
          <cell r="N217">
            <v>3.0398499999999999</v>
          </cell>
          <cell r="O217">
            <v>1.0141300440000001</v>
          </cell>
          <cell r="P217">
            <v>2423.7335937500002</v>
          </cell>
          <cell r="Q217">
            <v>1.7877815678918481</v>
          </cell>
          <cell r="S217">
            <v>289.71800000000002</v>
          </cell>
          <cell r="T217">
            <v>292.65699999999998</v>
          </cell>
        </row>
        <row r="218">
          <cell r="D218">
            <v>37965</v>
          </cell>
          <cell r="F218" t="str">
            <v xml:space="preserve"> </v>
          </cell>
          <cell r="G218" t="str">
            <v xml:space="preserve"> </v>
          </cell>
          <cell r="N218">
            <v>3.0486749999999998</v>
          </cell>
        </row>
        <row r="219">
          <cell r="D219">
            <v>37986</v>
          </cell>
          <cell r="E219">
            <v>0.61</v>
          </cell>
          <cell r="F219">
            <v>1.0061</v>
          </cell>
          <cell r="G219">
            <v>294.45499999999998</v>
          </cell>
          <cell r="H219">
            <v>2.8892000000000002</v>
          </cell>
          <cell r="I219">
            <v>0.6</v>
          </cell>
          <cell r="J219">
            <v>0.18990000000000001</v>
          </cell>
          <cell r="K219">
            <v>1.0018990000000001</v>
          </cell>
          <cell r="L219">
            <v>0</v>
          </cell>
          <cell r="M219">
            <v>1</v>
          </cell>
          <cell r="N219">
            <v>3.0672899999999998</v>
          </cell>
          <cell r="O219">
            <v>1.0131242047</v>
          </cell>
          <cell r="P219">
            <v>2549.8080121900002</v>
          </cell>
          <cell r="Q219">
            <v>1.8112447791477475</v>
          </cell>
          <cell r="S219">
            <v>291.45630800000004</v>
          </cell>
          <cell r="T219">
            <v>294.45499999999998</v>
          </cell>
        </row>
        <row r="220">
          <cell r="D220">
            <v>37996</v>
          </cell>
          <cell r="F220" t="str">
            <v xml:space="preserve"> </v>
          </cell>
          <cell r="G220" t="str">
            <v xml:space="preserve"> </v>
          </cell>
          <cell r="N220">
            <v>3.0754980000000001</v>
          </cell>
        </row>
        <row r="221">
          <cell r="D221">
            <v>38017</v>
          </cell>
          <cell r="E221">
            <v>0.88</v>
          </cell>
          <cell r="F221">
            <v>1.0087999999999999</v>
          </cell>
          <cell r="G221">
            <v>297.03899999999999</v>
          </cell>
          <cell r="H221">
            <v>2.9409000000000001</v>
          </cell>
          <cell r="I221">
            <v>0.8</v>
          </cell>
          <cell r="J221">
            <v>0.128</v>
          </cell>
          <cell r="K221">
            <v>1.0012799999999999</v>
          </cell>
          <cell r="L221">
            <v>0</v>
          </cell>
          <cell r="M221">
            <v>1</v>
          </cell>
          <cell r="N221">
            <v>3.0926450000000001</v>
          </cell>
          <cell r="O221">
            <v>1.0132835442000001</v>
          </cell>
          <cell r="P221">
            <v>2691.7048622000002</v>
          </cell>
          <cell r="Q221">
            <v>1.8353045292285761</v>
          </cell>
          <cell r="S221">
            <v>293.79300000000001</v>
          </cell>
          <cell r="T221">
            <v>297.03899999999999</v>
          </cell>
        </row>
        <row r="222">
          <cell r="D222">
            <v>38027</v>
          </cell>
          <cell r="F222" t="str">
            <v xml:space="preserve"> </v>
          </cell>
          <cell r="G222" t="str">
            <v xml:space="preserve"> </v>
          </cell>
          <cell r="N222">
            <v>3.1008439999999999</v>
          </cell>
        </row>
        <row r="223">
          <cell r="D223">
            <v>38046</v>
          </cell>
          <cell r="E223">
            <v>0.69</v>
          </cell>
          <cell r="F223">
            <v>1.0068999999999999</v>
          </cell>
          <cell r="G223">
            <v>299.09699999999998</v>
          </cell>
          <cell r="H223">
            <v>2.9138000000000002</v>
          </cell>
          <cell r="I223">
            <v>1.08</v>
          </cell>
          <cell r="J223">
            <v>4.58E-2</v>
          </cell>
          <cell r="K223">
            <v>1.0004580000000001</v>
          </cell>
          <cell r="L223">
            <v>0</v>
          </cell>
          <cell r="M223">
            <v>1</v>
          </cell>
          <cell r="N223">
            <v>3.1164809999999998</v>
          </cell>
          <cell r="O223">
            <v>1.0108439418999999</v>
          </cell>
          <cell r="P223">
            <v>2829.6062856899998</v>
          </cell>
          <cell r="Q223">
            <v>1.8552064649123374</v>
          </cell>
          <cell r="S223">
            <v>296.976</v>
          </cell>
          <cell r="T223">
            <v>299.09699999999998</v>
          </cell>
        </row>
        <row r="224">
          <cell r="D224">
            <v>38056</v>
          </cell>
          <cell r="F224" t="str">
            <v xml:space="preserve"> </v>
          </cell>
          <cell r="G224" t="str">
            <v xml:space="preserve"> </v>
          </cell>
          <cell r="N224">
            <v>3.124743</v>
          </cell>
        </row>
        <row r="225">
          <cell r="D225">
            <v>38077</v>
          </cell>
          <cell r="E225">
            <v>1.1299999999999999</v>
          </cell>
          <cell r="F225">
            <v>1.0113000000000001</v>
          </cell>
          <cell r="G225">
            <v>302.48399999999998</v>
          </cell>
          <cell r="H225">
            <v>2.9085999999999999</v>
          </cell>
          <cell r="I225">
            <v>0.93</v>
          </cell>
          <cell r="J225">
            <v>0.17780000000000001</v>
          </cell>
          <cell r="K225">
            <v>1.0017780000000001</v>
          </cell>
          <cell r="L225">
            <v>0</v>
          </cell>
          <cell r="M225">
            <v>1</v>
          </cell>
          <cell r="N225">
            <v>3.1421640000000002</v>
          </cell>
          <cell r="O225">
            <v>1.0131905035</v>
          </cell>
          <cell r="P225">
            <v>2976.5436977700001</v>
          </cell>
          <cell r="Q225">
            <v>1.8796775722809862</v>
          </cell>
          <cell r="S225">
            <v>299.74599999999998</v>
          </cell>
          <cell r="T225">
            <v>302.48399999999998</v>
          </cell>
        </row>
        <row r="226">
          <cell r="D226">
            <v>38087</v>
          </cell>
          <cell r="F226" t="str">
            <v xml:space="preserve"> </v>
          </cell>
          <cell r="G226" t="str">
            <v xml:space="preserve"> </v>
          </cell>
          <cell r="N226">
            <v>3.150315</v>
          </cell>
        </row>
        <row r="227">
          <cell r="D227">
            <v>38107</v>
          </cell>
          <cell r="E227">
            <v>1.21</v>
          </cell>
          <cell r="F227">
            <v>1.0121</v>
          </cell>
          <cell r="G227">
            <v>306.15100000000001</v>
          </cell>
          <cell r="H227">
            <v>2.9447000000000001</v>
          </cell>
          <cell r="I227">
            <v>1.1499999999999999</v>
          </cell>
          <cell r="J227">
            <v>8.7400000000000005E-2</v>
          </cell>
          <cell r="K227">
            <v>1.000874</v>
          </cell>
          <cell r="L227">
            <v>0</v>
          </cell>
          <cell r="M227">
            <v>1</v>
          </cell>
          <cell r="N227">
            <v>3.1663999999999999</v>
          </cell>
          <cell r="O227">
            <v>1.0118292404</v>
          </cell>
          <cell r="P227">
            <v>3131.6558248199999</v>
          </cell>
          <cell r="Q227">
            <v>1.9019127301579863</v>
          </cell>
          <cell r="S227">
            <v>303.18400000000003</v>
          </cell>
          <cell r="T227">
            <v>306.15100000000001</v>
          </cell>
        </row>
        <row r="228">
          <cell r="D228">
            <v>38117</v>
          </cell>
          <cell r="F228" t="str">
            <v xml:space="preserve"> </v>
          </cell>
          <cell r="G228" t="str">
            <v xml:space="preserve"> </v>
          </cell>
          <cell r="N228">
            <v>3.1748340000000002</v>
          </cell>
        </row>
        <row r="229">
          <cell r="D229">
            <v>38138</v>
          </cell>
          <cell r="E229">
            <v>1.31</v>
          </cell>
          <cell r="F229">
            <v>1.0131000000000001</v>
          </cell>
          <cell r="G229">
            <v>310.15199999999999</v>
          </cell>
          <cell r="H229">
            <v>3.1291000000000002</v>
          </cell>
          <cell r="I229">
            <v>1.46</v>
          </cell>
          <cell r="J229">
            <v>0.15459999999999999</v>
          </cell>
          <cell r="K229">
            <v>1.001546</v>
          </cell>
          <cell r="L229">
            <v>0</v>
          </cell>
          <cell r="M229">
            <v>1</v>
          </cell>
          <cell r="N229">
            <v>3.1921110000000001</v>
          </cell>
          <cell r="O229">
            <v>1.0122787455</v>
          </cell>
          <cell r="P229">
            <v>3297.0106959999998</v>
          </cell>
          <cell r="Q229">
            <v>1.9252658325348064</v>
          </cell>
          <cell r="S229">
            <v>307.61599999999999</v>
          </cell>
          <cell r="T229">
            <v>310.15199999999999</v>
          </cell>
        </row>
        <row r="230">
          <cell r="D230">
            <v>38148</v>
          </cell>
          <cell r="F230" t="str">
            <v xml:space="preserve"> </v>
          </cell>
          <cell r="G230" t="str">
            <v xml:space="preserve"> </v>
          </cell>
          <cell r="N230">
            <v>3.2003710000000001</v>
          </cell>
        </row>
        <row r="231">
          <cell r="D231">
            <v>38168</v>
          </cell>
          <cell r="E231">
            <v>1.38</v>
          </cell>
          <cell r="F231">
            <v>1.0138</v>
          </cell>
          <cell r="G231">
            <v>314.41899999999998</v>
          </cell>
          <cell r="H231">
            <v>3.1074999999999999</v>
          </cell>
          <cell r="I231">
            <v>1.29</v>
          </cell>
          <cell r="J231">
            <v>0.17610000000000001</v>
          </cell>
          <cell r="K231">
            <v>1.0017609999999999</v>
          </cell>
          <cell r="L231">
            <v>0</v>
          </cell>
          <cell r="M231">
            <v>1</v>
          </cell>
          <cell r="N231">
            <v>3.216955</v>
          </cell>
          <cell r="O231">
            <v>1.0122981903999999</v>
          </cell>
          <cell r="P231">
            <v>3471.0501558699998</v>
          </cell>
          <cell r="Q231">
            <v>1.9489431183139339</v>
          </cell>
          <cell r="S231">
            <v>311.57600000000002</v>
          </cell>
          <cell r="T231">
            <v>314.41899999999998</v>
          </cell>
        </row>
        <row r="232">
          <cell r="D232">
            <v>38178</v>
          </cell>
          <cell r="F232" t="str">
            <v xml:space="preserve"> </v>
          </cell>
          <cell r="G232" t="str">
            <v xml:space="preserve"> </v>
          </cell>
          <cell r="N232">
            <v>3.225279</v>
          </cell>
        </row>
        <row r="233">
          <cell r="D233">
            <v>38199</v>
          </cell>
          <cell r="E233">
            <v>1.31</v>
          </cell>
          <cell r="F233">
            <v>1.0131000000000001</v>
          </cell>
          <cell r="G233">
            <v>318.53199999999998</v>
          </cell>
          <cell r="H233">
            <v>3.0268000000000002</v>
          </cell>
          <cell r="I233">
            <v>1.1399999999999999</v>
          </cell>
          <cell r="J233">
            <v>0.19520000000000001</v>
          </cell>
          <cell r="K233">
            <v>1.001952</v>
          </cell>
          <cell r="L233">
            <v>0</v>
          </cell>
          <cell r="M233">
            <v>1</v>
          </cell>
          <cell r="N233">
            <v>3.2428309999999998</v>
          </cell>
          <cell r="O233">
            <v>1.0134586773000001</v>
          </cell>
          <cell r="P233">
            <v>3665.0664521600002</v>
          </cell>
          <cell r="Q233">
            <v>1.9751733148193769</v>
          </cell>
          <cell r="S233">
            <v>315.113</v>
          </cell>
          <cell r="T233">
            <v>318.53199999999998</v>
          </cell>
        </row>
        <row r="234">
          <cell r="D234">
            <v>38209</v>
          </cell>
          <cell r="F234" t="str">
            <v xml:space="preserve"> </v>
          </cell>
          <cell r="G234" t="str">
            <v xml:space="preserve"> </v>
          </cell>
          <cell r="N234">
            <v>3.2512219999999998</v>
          </cell>
        </row>
        <row r="235">
          <cell r="D235">
            <v>38230</v>
          </cell>
          <cell r="E235">
            <v>1.22</v>
          </cell>
          <cell r="F235">
            <v>1.0122</v>
          </cell>
          <cell r="G235">
            <v>322.41199999999998</v>
          </cell>
          <cell r="H235">
            <v>2.9338000000000002</v>
          </cell>
          <cell r="I235">
            <v>1.31</v>
          </cell>
          <cell r="J235">
            <v>0.20050000000000001</v>
          </cell>
          <cell r="K235">
            <v>1.002005</v>
          </cell>
          <cell r="L235">
            <v>0</v>
          </cell>
          <cell r="M235">
            <v>1</v>
          </cell>
          <cell r="N235">
            <v>3.2689140000000001</v>
          </cell>
          <cell r="O235">
            <v>1.0123425649</v>
          </cell>
          <cell r="P235">
            <v>3851.3551238300001</v>
          </cell>
          <cell r="Q235">
            <v>1.999552019646283</v>
          </cell>
          <cell r="S235">
            <v>319.24400000000003</v>
          </cell>
          <cell r="T235">
            <v>322.41199999999998</v>
          </cell>
        </row>
        <row r="236">
          <cell r="D236">
            <v>38240</v>
          </cell>
          <cell r="F236" t="str">
            <v xml:space="preserve"> </v>
          </cell>
          <cell r="G236" t="str">
            <v xml:space="preserve"> </v>
          </cell>
          <cell r="N236">
            <v>3.2773729999999999</v>
          </cell>
        </row>
        <row r="237">
          <cell r="D237">
            <v>38260</v>
          </cell>
          <cell r="E237">
            <v>0.69</v>
          </cell>
          <cell r="F237">
            <v>1.0068999999999999</v>
          </cell>
          <cell r="G237">
            <v>324.65100000000001</v>
          </cell>
          <cell r="H237">
            <v>2.8586</v>
          </cell>
          <cell r="I237">
            <v>0.48</v>
          </cell>
          <cell r="J237">
            <v>0.17280000000000001</v>
          </cell>
          <cell r="K237">
            <v>1.001728</v>
          </cell>
          <cell r="L237">
            <v>0</v>
          </cell>
          <cell r="M237">
            <v>1</v>
          </cell>
          <cell r="N237">
            <v>3.2943560000000001</v>
          </cell>
          <cell r="O237">
            <v>1.0125018465</v>
          </cell>
          <cell r="P237">
            <v>4054.31538353</v>
          </cell>
          <cell r="Q237">
            <v>2.0245501120646656</v>
          </cell>
          <cell r="S237">
            <v>320.78800000000001</v>
          </cell>
          <cell r="T237">
            <v>324.65100000000001</v>
          </cell>
        </row>
        <row r="238">
          <cell r="D238">
            <v>38270</v>
          </cell>
          <cell r="F238" t="str">
            <v xml:space="preserve"> </v>
          </cell>
          <cell r="G238" t="str">
            <v xml:space="preserve"> </v>
          </cell>
          <cell r="N238">
            <v>3.30288</v>
          </cell>
        </row>
        <row r="239">
          <cell r="D239">
            <v>38291</v>
          </cell>
          <cell r="E239">
            <v>0.39</v>
          </cell>
          <cell r="F239">
            <v>1.0039</v>
          </cell>
          <cell r="G239">
            <v>325.92500000000001</v>
          </cell>
          <cell r="H239">
            <v>2.859</v>
          </cell>
          <cell r="I239">
            <v>0.53</v>
          </cell>
          <cell r="J239">
            <v>0.1108</v>
          </cell>
          <cell r="K239">
            <v>1.0011080000000001</v>
          </cell>
          <cell r="L239">
            <v>0</v>
          </cell>
          <cell r="M239">
            <v>1</v>
          </cell>
          <cell r="N239">
            <v>3.3208540000000002</v>
          </cell>
          <cell r="O239">
            <v>1.0127368359</v>
          </cell>
          <cell r="P239">
            <v>4277.55215288</v>
          </cell>
          <cell r="Q239">
            <v>2.0503364746133599</v>
          </cell>
          <cell r="S239">
            <v>322.49200000000002</v>
          </cell>
          <cell r="T239">
            <v>325.92500000000001</v>
          </cell>
        </row>
        <row r="240">
          <cell r="D240">
            <v>38301</v>
          </cell>
          <cell r="F240" t="str">
            <v xml:space="preserve"> </v>
          </cell>
          <cell r="G240" t="str">
            <v xml:space="preserve"> </v>
          </cell>
          <cell r="N240">
            <v>3.329447</v>
          </cell>
        </row>
        <row r="241">
          <cell r="D241">
            <v>38321</v>
          </cell>
          <cell r="E241">
            <v>0.82</v>
          </cell>
          <cell r="F241">
            <v>1.0082</v>
          </cell>
          <cell r="G241">
            <v>328.58800000000002</v>
          </cell>
          <cell r="H241">
            <v>2.7307000000000001</v>
          </cell>
          <cell r="I241">
            <v>0.82</v>
          </cell>
          <cell r="J241">
            <v>0.11459999999999999</v>
          </cell>
          <cell r="K241">
            <v>1.0011460000000001</v>
          </cell>
          <cell r="L241">
            <v>0</v>
          </cell>
          <cell r="M241">
            <v>1</v>
          </cell>
          <cell r="N241">
            <v>3.3467009999999999</v>
          </cell>
          <cell r="O241">
            <v>1.0118720227</v>
          </cell>
          <cell r="P241">
            <v>4491.8036178299999</v>
          </cell>
          <cell r="Q241">
            <v>2.0746781157826075</v>
          </cell>
          <cell r="S241">
            <v>325.14800000000002</v>
          </cell>
          <cell r="T241">
            <v>328.58800000000002</v>
          </cell>
        </row>
        <row r="242">
          <cell r="D242">
            <v>38331</v>
          </cell>
          <cell r="F242" t="str">
            <v xml:space="preserve"> </v>
          </cell>
          <cell r="G242" t="str">
            <v xml:space="preserve"> </v>
          </cell>
          <cell r="N242">
            <v>3.3553609999999998</v>
          </cell>
        </row>
        <row r="243">
          <cell r="D243">
            <v>38352</v>
          </cell>
          <cell r="E243">
            <v>0.74</v>
          </cell>
          <cell r="F243">
            <v>1.0074000000000001</v>
          </cell>
          <cell r="G243">
            <v>331.005</v>
          </cell>
          <cell r="H243">
            <v>2.6539999999999999</v>
          </cell>
          <cell r="I243">
            <v>0.52</v>
          </cell>
          <cell r="J243">
            <v>0.24</v>
          </cell>
          <cell r="K243">
            <v>1.0024</v>
          </cell>
          <cell r="L243">
            <v>0</v>
          </cell>
          <cell r="M243">
            <v>1</v>
          </cell>
          <cell r="N243">
            <v>3.3736199999999998</v>
          </cell>
          <cell r="O243">
            <v>1.0148097228999999</v>
          </cell>
          <cell r="P243">
            <v>4740.8019987899997</v>
          </cell>
          <cell r="Q243">
            <v>2.1054035237840418</v>
          </cell>
          <cell r="S243">
            <v>326.83300000000003</v>
          </cell>
          <cell r="T243">
            <v>331.005</v>
          </cell>
        </row>
        <row r="244">
          <cell r="D244">
            <v>38362</v>
          </cell>
          <cell r="F244" t="str">
            <v xml:space="preserve"> </v>
          </cell>
          <cell r="G244" t="str">
            <v xml:space="preserve"> </v>
          </cell>
          <cell r="N244">
            <v>3.3823500000000002</v>
          </cell>
        </row>
        <row r="245">
          <cell r="D245">
            <v>38383</v>
          </cell>
          <cell r="E245">
            <v>0.39</v>
          </cell>
          <cell r="F245">
            <v>1.0039</v>
          </cell>
          <cell r="G245">
            <v>332.298</v>
          </cell>
          <cell r="H245">
            <v>2.6248</v>
          </cell>
          <cell r="I245">
            <v>0.33</v>
          </cell>
          <cell r="J245">
            <v>0.188</v>
          </cell>
          <cell r="K245">
            <v>1.0018800000000001</v>
          </cell>
          <cell r="L245">
            <v>0</v>
          </cell>
          <cell r="M245">
            <v>1</v>
          </cell>
          <cell r="N245">
            <v>3.4007559999999999</v>
          </cell>
          <cell r="O245">
            <v>1.0138221158</v>
          </cell>
          <cell r="P245">
            <v>4997.0806512700001</v>
          </cell>
          <cell r="Q245">
            <v>2.1345046550955131</v>
          </cell>
          <cell r="S245">
            <v>327.91500000000002</v>
          </cell>
          <cell r="T245">
            <v>332.298</v>
          </cell>
        </row>
        <row r="246">
          <cell r="D246">
            <v>38393</v>
          </cell>
          <cell r="F246" t="str">
            <v xml:space="preserve"> </v>
          </cell>
          <cell r="G246" t="str">
            <v xml:space="preserve"> </v>
          </cell>
          <cell r="N246">
            <v>3.4095559999999998</v>
          </cell>
        </row>
        <row r="247">
          <cell r="D247">
            <v>38411</v>
          </cell>
          <cell r="E247">
            <v>0.3</v>
          </cell>
          <cell r="F247">
            <v>1.0029999999999999</v>
          </cell>
          <cell r="G247">
            <v>333.28800000000001</v>
          </cell>
          <cell r="H247">
            <v>2.5950000000000002</v>
          </cell>
          <cell r="I247">
            <v>0.4</v>
          </cell>
          <cell r="J247">
            <v>9.6199999999999994E-2</v>
          </cell>
          <cell r="K247">
            <v>1.0009619999999999</v>
          </cell>
          <cell r="L247">
            <v>0</v>
          </cell>
          <cell r="M247">
            <v>1</v>
          </cell>
          <cell r="N247">
            <v>3.4254530000000001</v>
          </cell>
          <cell r="O247">
            <v>1.0121649152000001</v>
          </cell>
          <cell r="P247">
            <v>5257.6130703400004</v>
          </cell>
          <cell r="Q247">
            <v>2.1604707232187557</v>
          </cell>
          <cell r="S247">
            <v>329.24099999999999</v>
          </cell>
          <cell r="T247">
            <v>333.28800000000001</v>
          </cell>
        </row>
        <row r="248">
          <cell r="D248">
            <v>38421</v>
          </cell>
          <cell r="F248" t="str">
            <v xml:space="preserve"> </v>
          </cell>
          <cell r="G248" t="str">
            <v xml:space="preserve"> </v>
          </cell>
          <cell r="N248">
            <v>3.4343159999999999</v>
          </cell>
        </row>
        <row r="249">
          <cell r="D249">
            <v>38442</v>
          </cell>
          <cell r="E249">
            <v>0.85</v>
          </cell>
          <cell r="F249">
            <v>1.0085</v>
          </cell>
          <cell r="G249">
            <v>336.12299999999999</v>
          </cell>
          <cell r="H249">
            <v>2.6661999999999999</v>
          </cell>
          <cell r="I249">
            <v>0.99</v>
          </cell>
          <cell r="J249">
            <v>0.26350000000000001</v>
          </cell>
          <cell r="K249">
            <v>1.0026349999999999</v>
          </cell>
          <cell r="L249">
            <v>0</v>
          </cell>
          <cell r="M249">
            <v>1</v>
          </cell>
          <cell r="N249">
            <v>3.4530050000000001</v>
          </cell>
          <cell r="O249">
            <v>1.0152645127</v>
          </cell>
          <cell r="P249">
            <v>5552.5795959300003</v>
          </cell>
          <cell r="Q249">
            <v>2.1934492560113066</v>
          </cell>
          <cell r="S249">
            <v>332.49</v>
          </cell>
          <cell r="T249">
            <v>336.12299999999999</v>
          </cell>
        </row>
        <row r="250">
          <cell r="D250">
            <v>38452</v>
          </cell>
          <cell r="F250" t="str">
            <v xml:space="preserve"> </v>
          </cell>
          <cell r="G250" t="str">
            <v xml:space="preserve"> </v>
          </cell>
          <cell r="N250">
            <v>3.4619399999999998</v>
          </cell>
        </row>
        <row r="251">
          <cell r="D251">
            <v>38472</v>
          </cell>
          <cell r="E251">
            <v>0.86</v>
          </cell>
          <cell r="F251">
            <v>1.0085999999999999</v>
          </cell>
          <cell r="G251">
            <v>339.03</v>
          </cell>
          <cell r="H251">
            <v>2.5312999999999999</v>
          </cell>
          <cell r="I251">
            <v>0.51</v>
          </cell>
          <cell r="J251">
            <v>0.20030000000000001</v>
          </cell>
          <cell r="K251">
            <v>1.002003</v>
          </cell>
          <cell r="L251">
            <v>0</v>
          </cell>
          <cell r="M251">
            <v>1</v>
          </cell>
          <cell r="N251">
            <v>3.4798789999999999</v>
          </cell>
          <cell r="O251">
            <v>1.0148240148000001</v>
          </cell>
          <cell r="P251">
            <v>5854.9515723000004</v>
          </cell>
          <cell r="Q251">
            <v>2.2259649802454673</v>
          </cell>
          <cell r="S251">
            <v>334.17</v>
          </cell>
          <cell r="T251">
            <v>339.03</v>
          </cell>
        </row>
        <row r="252">
          <cell r="D252">
            <v>38482</v>
          </cell>
          <cell r="F252" t="str">
            <v xml:space="preserve"> </v>
          </cell>
          <cell r="G252" t="str">
            <v xml:space="preserve"> </v>
          </cell>
          <cell r="N252">
            <v>3.4888840000000001</v>
          </cell>
        </row>
        <row r="253">
          <cell r="D253">
            <v>38503</v>
          </cell>
          <cell r="E253">
            <v>-0.22</v>
          </cell>
          <cell r="F253">
            <v>0.99780000000000002</v>
          </cell>
          <cell r="G253">
            <v>338.29899999999998</v>
          </cell>
          <cell r="H253">
            <v>2.4037999999999999</v>
          </cell>
          <cell r="I253">
            <v>-0.25</v>
          </cell>
          <cell r="J253">
            <v>0.25269999999999998</v>
          </cell>
          <cell r="K253">
            <v>1.0025269999999999</v>
          </cell>
          <cell r="L253">
            <v>0</v>
          </cell>
          <cell r="M253">
            <v>1</v>
          </cell>
          <cell r="N253">
            <v>3.5078689999999999</v>
          </cell>
          <cell r="O253">
            <v>1.0143046008000001</v>
          </cell>
          <cell r="P253">
            <v>6180.4290419099998</v>
          </cell>
          <cell r="Q253">
            <v>2.2578065206826587</v>
          </cell>
          <cell r="S253">
            <v>333.32100000000003</v>
          </cell>
          <cell r="T253">
            <v>338.29899999999998</v>
          </cell>
        </row>
        <row r="254">
          <cell r="D254">
            <v>38513</v>
          </cell>
          <cell r="F254" t="str">
            <v xml:space="preserve"> </v>
          </cell>
          <cell r="G254" t="str">
            <v xml:space="preserve"> </v>
          </cell>
          <cell r="N254">
            <v>3.516947</v>
          </cell>
        </row>
        <row r="255">
          <cell r="D255">
            <v>38533</v>
          </cell>
          <cell r="E255">
            <v>-0.44</v>
          </cell>
          <cell r="F255">
            <v>0.99560000000000004</v>
          </cell>
          <cell r="G255">
            <v>336.80099999999999</v>
          </cell>
          <cell r="H255">
            <v>2.3504</v>
          </cell>
          <cell r="I255">
            <v>-0.45</v>
          </cell>
          <cell r="J255">
            <v>0.29930000000000001</v>
          </cell>
          <cell r="K255">
            <v>1.002993</v>
          </cell>
          <cell r="L255">
            <v>0</v>
          </cell>
          <cell r="M255">
            <v>1</v>
          </cell>
          <cell r="N255">
            <v>3.5351710000000001</v>
          </cell>
          <cell r="O255">
            <v>1.0158566976000001</v>
          </cell>
          <cell r="P255">
            <v>6530.3168669400002</v>
          </cell>
          <cell r="Q255">
            <v>2.2936078759204319</v>
          </cell>
          <cell r="S255">
            <v>331.82299999999998</v>
          </cell>
          <cell r="T255">
            <v>336.80099999999999</v>
          </cell>
        </row>
        <row r="256">
          <cell r="D256">
            <v>38543</v>
          </cell>
          <cell r="F256" t="str">
            <v xml:space="preserve"> </v>
          </cell>
          <cell r="G256" t="str">
            <v xml:space="preserve"> </v>
          </cell>
          <cell r="N256">
            <v>3.5443190000000002</v>
          </cell>
        </row>
        <row r="257">
          <cell r="D257">
            <v>38564</v>
          </cell>
          <cell r="E257">
            <v>-0.34</v>
          </cell>
          <cell r="F257">
            <v>0.99660000000000004</v>
          </cell>
          <cell r="G257">
            <v>335.66300000000001</v>
          </cell>
          <cell r="H257">
            <v>2.3904999999999998</v>
          </cell>
          <cell r="I257">
            <v>-0.4</v>
          </cell>
          <cell r="J257">
            <v>0.25750000000000001</v>
          </cell>
          <cell r="K257">
            <v>1.002575</v>
          </cell>
          <cell r="L257">
            <v>0</v>
          </cell>
          <cell r="M257">
            <v>1</v>
          </cell>
          <cell r="N257">
            <v>3.5636060000000001</v>
          </cell>
          <cell r="O257">
            <v>1.0158394100999999</v>
          </cell>
          <cell r="P257">
            <v>6911.3370316299997</v>
          </cell>
          <cell r="Q257">
            <v>2.3299372716757252</v>
          </cell>
          <cell r="S257">
            <v>330.48399999999998</v>
          </cell>
          <cell r="T257">
            <v>335.66300000000001</v>
          </cell>
        </row>
        <row r="258">
          <cell r="D258">
            <v>38574</v>
          </cell>
          <cell r="F258" t="str">
            <v xml:space="preserve"> </v>
          </cell>
          <cell r="G258" t="str">
            <v xml:space="preserve"> </v>
          </cell>
          <cell r="N258">
            <v>3.5728270000000002</v>
          </cell>
        </row>
        <row r="259">
          <cell r="D259">
            <v>38595</v>
          </cell>
          <cell r="E259">
            <v>-0.65</v>
          </cell>
          <cell r="F259">
            <v>0.99350000000000005</v>
          </cell>
          <cell r="G259">
            <v>333.47399999999999</v>
          </cell>
          <cell r="H259">
            <v>2.3637000000000001</v>
          </cell>
          <cell r="I259">
            <v>-0.79</v>
          </cell>
          <cell r="J259">
            <v>0.34660000000000002</v>
          </cell>
          <cell r="K259">
            <v>1.003466</v>
          </cell>
          <cell r="L259">
            <v>0</v>
          </cell>
          <cell r="M259">
            <v>1</v>
          </cell>
          <cell r="N259">
            <v>3.5922700000000001</v>
          </cell>
          <cell r="O259">
            <v>1.0158586873</v>
          </cell>
          <cell r="P259">
            <v>7288.7524015999998</v>
          </cell>
          <cell r="Q259">
            <v>2.3668870182958455</v>
          </cell>
          <cell r="S259">
            <v>327.887</v>
          </cell>
          <cell r="T259">
            <v>333.47399999999999</v>
          </cell>
        </row>
        <row r="260">
          <cell r="D260">
            <v>38605</v>
          </cell>
          <cell r="F260" t="str">
            <v xml:space="preserve"> </v>
          </cell>
          <cell r="G260" t="str">
            <v xml:space="preserve"> </v>
          </cell>
          <cell r="N260">
            <v>3.6015649999999999</v>
          </cell>
        </row>
        <row r="261">
          <cell r="D261">
            <v>38625</v>
          </cell>
          <cell r="E261">
            <v>-0.53</v>
          </cell>
          <cell r="F261">
            <v>0.99470000000000003</v>
          </cell>
          <cell r="G261">
            <v>331.69</v>
          </cell>
          <cell r="H261">
            <v>2.2222</v>
          </cell>
          <cell r="I261">
            <v>-0.13</v>
          </cell>
          <cell r="J261">
            <v>0.26369999999999999</v>
          </cell>
          <cell r="K261">
            <v>1.002637</v>
          </cell>
          <cell r="L261">
            <v>0</v>
          </cell>
          <cell r="M261">
            <v>1</v>
          </cell>
          <cell r="N261">
            <v>3.620228</v>
          </cell>
          <cell r="O261">
            <v>1.0150380851</v>
          </cell>
          <cell r="P261">
            <v>7693.4990704100001</v>
          </cell>
          <cell r="Q261">
            <v>2.4024804666990636</v>
          </cell>
          <cell r="S261">
            <v>327.45400000000001</v>
          </cell>
          <cell r="T261">
            <v>331.69</v>
          </cell>
        </row>
        <row r="262">
          <cell r="D262">
            <v>38635</v>
          </cell>
          <cell r="F262" t="str">
            <v xml:space="preserve"> </v>
          </cell>
          <cell r="G262" t="str">
            <v xml:space="preserve"> </v>
          </cell>
          <cell r="N262">
            <v>3.6295959999999998</v>
          </cell>
          <cell r="T262" t="str">
            <v xml:space="preserve"> </v>
          </cell>
        </row>
        <row r="263">
          <cell r="D263">
            <v>38656</v>
          </cell>
          <cell r="E263">
            <v>0.6</v>
          </cell>
          <cell r="F263">
            <v>1.006</v>
          </cell>
          <cell r="G263">
            <v>333.69400000000002</v>
          </cell>
          <cell r="H263">
            <v>2.2543000000000002</v>
          </cell>
          <cell r="I263">
            <v>0.63</v>
          </cell>
          <cell r="J263">
            <v>0.21</v>
          </cell>
          <cell r="K263">
            <v>1.0021</v>
          </cell>
          <cell r="L263">
            <v>0</v>
          </cell>
          <cell r="M263">
            <v>1</v>
          </cell>
          <cell r="N263">
            <v>3.6493479999999998</v>
          </cell>
          <cell r="O263">
            <v>1.0140912215</v>
          </cell>
          <cell r="P263">
            <v>8109.6088108599997</v>
          </cell>
          <cell r="Q263">
            <v>2.4363343511047435</v>
          </cell>
          <cell r="S263">
            <v>329.529</v>
          </cell>
          <cell r="T263">
            <v>333.69400000000002</v>
          </cell>
        </row>
        <row r="264">
          <cell r="D264">
            <v>38666</v>
          </cell>
          <cell r="F264" t="str">
            <v xml:space="preserve"> </v>
          </cell>
          <cell r="G264" t="str">
            <v xml:space="preserve"> </v>
          </cell>
          <cell r="N264">
            <v>3.6587900000000002</v>
          </cell>
        </row>
        <row r="265">
          <cell r="D265">
            <v>38686</v>
          </cell>
          <cell r="E265">
            <v>0.4</v>
          </cell>
          <cell r="F265">
            <v>1.004</v>
          </cell>
          <cell r="G265">
            <v>335.03300000000002</v>
          </cell>
          <cell r="H265">
            <v>2.2069999999999999</v>
          </cell>
          <cell r="I265">
            <v>0.33</v>
          </cell>
          <cell r="J265">
            <v>0.19289999999999999</v>
          </cell>
          <cell r="K265">
            <v>1.0019290000000001</v>
          </cell>
          <cell r="L265">
            <v>0</v>
          </cell>
          <cell r="M265">
            <v>1</v>
          </cell>
          <cell r="N265">
            <v>3.6777500000000001</v>
          </cell>
          <cell r="O265">
            <v>1.0138246444000001</v>
          </cell>
          <cell r="P265">
            <v>8550.2979211000002</v>
          </cell>
          <cell r="Q265">
            <v>2.4700158071482714</v>
          </cell>
          <cell r="S265">
            <v>330.61900000000003</v>
          </cell>
          <cell r="T265">
            <v>335.03300000000002</v>
          </cell>
        </row>
        <row r="266">
          <cell r="D266">
            <v>38696</v>
          </cell>
          <cell r="F266" t="str">
            <v xml:space="preserve"> </v>
          </cell>
          <cell r="G266" t="str">
            <v xml:space="preserve"> </v>
          </cell>
          <cell r="N266">
            <v>3.687268</v>
          </cell>
        </row>
        <row r="267">
          <cell r="D267">
            <v>38717</v>
          </cell>
          <cell r="E267">
            <v>-0.01</v>
          </cell>
          <cell r="F267">
            <v>0.99990000000000001</v>
          </cell>
          <cell r="G267">
            <v>335.00599999999997</v>
          </cell>
          <cell r="H267">
            <v>2.3407</v>
          </cell>
          <cell r="I267">
            <v>7.0000000000000007E-2</v>
          </cell>
          <cell r="J267">
            <v>0.22689999999999999</v>
          </cell>
          <cell r="K267">
            <v>1.0022690000000001</v>
          </cell>
          <cell r="L267">
            <v>0</v>
          </cell>
          <cell r="M267">
            <v>1</v>
          </cell>
          <cell r="N267">
            <v>3.7073330000000002</v>
          </cell>
          <cell r="O267">
            <v>1.0154204746</v>
          </cell>
          <cell r="P267">
            <v>8550.2979211000002</v>
          </cell>
          <cell r="Q267">
            <v>2.5081046231639998</v>
          </cell>
          <cell r="S267">
            <v>330.83499999999998</v>
          </cell>
          <cell r="T267">
            <v>335.00599999999997</v>
          </cell>
        </row>
        <row r="268">
          <cell r="D268">
            <v>38727</v>
          </cell>
          <cell r="F268" t="str">
            <v xml:space="preserve"> </v>
          </cell>
          <cell r="G268" t="str">
            <v xml:space="preserve"> </v>
          </cell>
          <cell r="N268">
            <v>3.7162890000000002</v>
          </cell>
        </row>
        <row r="269">
          <cell r="D269">
            <v>38748</v>
          </cell>
          <cell r="E269">
            <v>0.92</v>
          </cell>
          <cell r="F269">
            <v>1.0092000000000001</v>
          </cell>
          <cell r="G269">
            <v>338.08300000000003</v>
          </cell>
          <cell r="H269">
            <v>2.2160000000000002</v>
          </cell>
          <cell r="I269">
            <v>0.72</v>
          </cell>
          <cell r="J269">
            <v>0.2326</v>
          </cell>
          <cell r="K269">
            <v>1.0023260000000001</v>
          </cell>
          <cell r="L269">
            <v>0</v>
          </cell>
          <cell r="M269">
            <v>1</v>
          </cell>
          <cell r="N269">
            <v>3.7350180000000002</v>
          </cell>
          <cell r="O269">
            <v>1.0136535385000001</v>
          </cell>
          <cell r="P269">
            <v>9519.2768116200004</v>
          </cell>
          <cell r="Q269">
            <v>2.5423491261983977</v>
          </cell>
          <cell r="S269">
            <v>333.22199999999998</v>
          </cell>
          <cell r="T269">
            <v>338.08300000000003</v>
          </cell>
        </row>
        <row r="270">
          <cell r="D270">
            <v>38758</v>
          </cell>
          <cell r="F270" t="str">
            <v xml:space="preserve"> </v>
          </cell>
          <cell r="G270" t="str">
            <v xml:space="preserve"> </v>
          </cell>
          <cell r="N270">
            <v>3.7439689999999999</v>
          </cell>
        </row>
        <row r="271">
          <cell r="D271">
            <v>38776</v>
          </cell>
          <cell r="E271">
            <v>0.01</v>
          </cell>
          <cell r="F271">
            <v>1.0001</v>
          </cell>
          <cell r="G271">
            <v>338.12799999999999</v>
          </cell>
          <cell r="H271">
            <v>2.1355</v>
          </cell>
          <cell r="I271">
            <v>-0.06</v>
          </cell>
          <cell r="J271">
            <v>7.2499999999999995E-2</v>
          </cell>
          <cell r="K271">
            <v>1.0007250000000001</v>
          </cell>
          <cell r="L271">
            <v>0</v>
          </cell>
          <cell r="M271">
            <v>1</v>
          </cell>
          <cell r="N271">
            <v>3.7601360000000001</v>
          </cell>
          <cell r="O271">
            <v>1.0120888762</v>
          </cell>
          <cell r="P271">
            <v>10035.266052360001</v>
          </cell>
          <cell r="Q271">
            <v>2.5730832700421882</v>
          </cell>
          <cell r="S271">
            <v>333.03</v>
          </cell>
          <cell r="T271">
            <v>338.12799999999999</v>
          </cell>
        </row>
        <row r="272">
          <cell r="D272">
            <v>38786</v>
          </cell>
          <cell r="F272" t="str">
            <v xml:space="preserve"> </v>
          </cell>
          <cell r="G272" t="str">
            <v xml:space="preserve"> </v>
          </cell>
          <cell r="N272">
            <v>3.7691479999999999</v>
          </cell>
        </row>
        <row r="273">
          <cell r="D273">
            <v>38807</v>
          </cell>
          <cell r="E273">
            <v>-0.23</v>
          </cell>
          <cell r="F273">
            <v>0.99770000000000003</v>
          </cell>
          <cell r="G273">
            <v>337.339</v>
          </cell>
          <cell r="H273">
            <v>2.1724000000000001</v>
          </cell>
          <cell r="I273">
            <v>-0.45</v>
          </cell>
          <cell r="J273">
            <v>0.20730000000000001</v>
          </cell>
          <cell r="K273">
            <v>1.002073</v>
          </cell>
          <cell r="L273">
            <v>0</v>
          </cell>
          <cell r="M273">
            <v>1</v>
          </cell>
          <cell r="N273">
            <v>3.7881429999999998</v>
          </cell>
          <cell r="O273">
            <v>1.0136071725</v>
          </cell>
          <cell r="P273">
            <v>10559.371051689999</v>
          </cell>
          <cell r="Q273">
            <v>2.6080956579545163</v>
          </cell>
          <cell r="S273">
            <v>331.53100000000001</v>
          </cell>
          <cell r="T273">
            <v>337.339</v>
          </cell>
        </row>
        <row r="274">
          <cell r="D274">
            <v>38817</v>
          </cell>
          <cell r="F274" t="str">
            <v xml:space="preserve"> </v>
          </cell>
          <cell r="G274" t="str">
            <v xml:space="preserve"> </v>
          </cell>
          <cell r="N274">
            <v>3.7964790000000002</v>
          </cell>
          <cell r="T274" t="str">
            <v xml:space="preserve"> </v>
          </cell>
        </row>
        <row r="275">
          <cell r="D275">
            <v>38837</v>
          </cell>
          <cell r="E275">
            <v>-0.42</v>
          </cell>
          <cell r="F275">
            <v>0.99580000000000002</v>
          </cell>
          <cell r="G275">
            <v>335.92099999999999</v>
          </cell>
          <cell r="H275">
            <v>2.0891999999999999</v>
          </cell>
          <cell r="I275">
            <v>0.02</v>
          </cell>
          <cell r="J275">
            <v>8.5500000000000007E-2</v>
          </cell>
          <cell r="K275">
            <v>1.0008550000000001</v>
          </cell>
          <cell r="L275">
            <v>0</v>
          </cell>
          <cell r="M275">
            <v>1</v>
          </cell>
          <cell r="N275">
            <v>3.8130410000000001</v>
          </cell>
          <cell r="O275">
            <v>1.0113929111</v>
          </cell>
          <cell r="P275">
            <v>11126.06481089</v>
          </cell>
          <cell r="Q275">
            <v>2.6378094599258879</v>
          </cell>
          <cell r="S275">
            <v>331.60700000000003</v>
          </cell>
          <cell r="T275">
            <v>335.92099999999999</v>
          </cell>
        </row>
        <row r="276">
          <cell r="D276">
            <v>38847</v>
          </cell>
          <cell r="F276" t="str">
            <v xml:space="preserve"> </v>
          </cell>
          <cell r="G276" t="str">
            <v xml:space="preserve"> </v>
          </cell>
          <cell r="N276">
            <v>3.821348</v>
          </cell>
          <cell r="T276" t="str">
            <v xml:space="preserve"> </v>
          </cell>
        </row>
        <row r="277">
          <cell r="D277">
            <v>38868</v>
          </cell>
          <cell r="E277">
            <v>0.38</v>
          </cell>
          <cell r="F277">
            <v>1.0038</v>
          </cell>
          <cell r="G277">
            <v>337.185</v>
          </cell>
          <cell r="H277">
            <v>2.3235000000000001</v>
          </cell>
          <cell r="I277">
            <v>0.38</v>
          </cell>
          <cell r="J277">
            <v>0.1888</v>
          </cell>
          <cell r="K277">
            <v>1.0018879999999999</v>
          </cell>
          <cell r="L277">
            <v>0</v>
          </cell>
          <cell r="M277">
            <v>1</v>
          </cell>
          <cell r="N277">
            <v>3.8388520000000002</v>
          </cell>
          <cell r="O277">
            <v>1.0122291029999999</v>
          </cell>
          <cell r="P277">
            <v>11126.06481089</v>
          </cell>
          <cell r="Q277">
            <v>2.6700675035056958</v>
          </cell>
          <cell r="S277">
            <v>332.851</v>
          </cell>
          <cell r="T277">
            <v>337.185</v>
          </cell>
        </row>
        <row r="278">
          <cell r="D278">
            <v>38878</v>
          </cell>
          <cell r="F278" t="str">
            <v xml:space="preserve"> </v>
          </cell>
          <cell r="G278" t="str">
            <v xml:space="preserve"> </v>
          </cell>
          <cell r="N278">
            <v>3.847216</v>
          </cell>
        </row>
        <row r="279">
          <cell r="D279">
            <v>38898</v>
          </cell>
          <cell r="E279">
            <v>0.75</v>
          </cell>
          <cell r="F279">
            <v>1.0075000000000001</v>
          </cell>
          <cell r="G279">
            <v>339.71199999999999</v>
          </cell>
          <cell r="H279">
            <v>2.1642999999999999</v>
          </cell>
          <cell r="I279">
            <v>0.67</v>
          </cell>
          <cell r="J279">
            <v>0.19370000000000001</v>
          </cell>
          <cell r="K279">
            <v>1.0019370000000001</v>
          </cell>
          <cell r="L279">
            <v>0</v>
          </cell>
          <cell r="M279">
            <v>1</v>
          </cell>
          <cell r="N279">
            <v>3.863998</v>
          </cell>
          <cell r="O279">
            <v>1.0118606453000001</v>
          </cell>
          <cell r="P279">
            <v>11126.06481089</v>
          </cell>
          <cell r="Q279">
            <v>2.7017362270918337</v>
          </cell>
          <cell r="S279">
            <v>335.06700000000001</v>
          </cell>
          <cell r="T279">
            <v>339.71199999999999</v>
          </cell>
        </row>
        <row r="280">
          <cell r="D280">
            <v>38908</v>
          </cell>
          <cell r="F280" t="str">
            <v xml:space="preserve"> </v>
          </cell>
          <cell r="G280" t="str">
            <v xml:space="preserve"> </v>
          </cell>
          <cell r="N280">
            <v>3.8718330000000001</v>
          </cell>
        </row>
        <row r="281">
          <cell r="D281">
            <v>38929</v>
          </cell>
          <cell r="E281">
            <v>0.18</v>
          </cell>
          <cell r="F281">
            <v>1.0018</v>
          </cell>
          <cell r="G281">
            <v>340.31200000000001</v>
          </cell>
          <cell r="H281">
            <v>2.1762000000000001</v>
          </cell>
          <cell r="I281">
            <v>0.17</v>
          </cell>
          <cell r="J281">
            <v>0.17510000000000001</v>
          </cell>
          <cell r="K281">
            <v>1.0017510000000001</v>
          </cell>
          <cell r="L281">
            <v>0</v>
          </cell>
          <cell r="M281">
            <v>1</v>
          </cell>
          <cell r="N281">
            <v>3.8882020000000002</v>
          </cell>
          <cell r="O281">
            <v>1.0117178193</v>
          </cell>
          <cell r="P281">
            <v>11126.06481089</v>
          </cell>
          <cell r="Q281">
            <v>2.7333946839971599</v>
          </cell>
          <cell r="S281">
            <v>335.637</v>
          </cell>
          <cell r="T281">
            <v>340.31200000000001</v>
          </cell>
        </row>
        <row r="282">
          <cell r="D282">
            <v>38939</v>
          </cell>
          <cell r="F282" t="str">
            <v xml:space="preserve"> </v>
          </cell>
          <cell r="G282" t="str">
            <v xml:space="preserve"> </v>
          </cell>
          <cell r="N282">
            <v>3.89602</v>
          </cell>
        </row>
        <row r="283">
          <cell r="D283">
            <v>38960</v>
          </cell>
          <cell r="E283">
            <v>0.37</v>
          </cell>
          <cell r="F283">
            <v>1.0037</v>
          </cell>
          <cell r="G283">
            <v>341.57400000000001</v>
          </cell>
          <cell r="H283">
            <v>2.1387999999999998</v>
          </cell>
          <cell r="I283">
            <v>0.41</v>
          </cell>
          <cell r="J283">
            <v>0.24360000000000001</v>
          </cell>
          <cell r="K283">
            <v>1.0024360000000001</v>
          </cell>
          <cell r="L283">
            <v>0</v>
          </cell>
          <cell r="M283">
            <v>1</v>
          </cell>
          <cell r="N283">
            <v>3.9124910000000002</v>
          </cell>
          <cell r="O283">
            <v>1.0125795067000001</v>
          </cell>
          <cell r="P283">
            <v>11126.06481089</v>
          </cell>
          <cell r="Q283">
            <v>2.7677794407382468</v>
          </cell>
          <cell r="S283">
            <v>337.01100000000002</v>
          </cell>
          <cell r="T283">
            <v>341.57400000000001</v>
          </cell>
        </row>
        <row r="284">
          <cell r="D284">
            <v>38970</v>
          </cell>
          <cell r="E284">
            <v>0</v>
          </cell>
          <cell r="F284" t="str">
            <v xml:space="preserve"> </v>
          </cell>
          <cell r="G284" t="str">
            <v xml:space="preserve"> </v>
          </cell>
          <cell r="H284">
            <v>0</v>
          </cell>
          <cell r="I284">
            <v>0</v>
          </cell>
          <cell r="J284">
            <v>0</v>
          </cell>
          <cell r="N284">
            <v>3.9203579999999998</v>
          </cell>
          <cell r="T284" t="str">
            <v xml:space="preserve"> </v>
          </cell>
        </row>
        <row r="285">
          <cell r="D285">
            <v>38990</v>
          </cell>
          <cell r="E285">
            <v>0.28999999999999998</v>
          </cell>
          <cell r="F285">
            <v>1.0028999999999999</v>
          </cell>
          <cell r="G285">
            <v>342.56099999999998</v>
          </cell>
          <cell r="H285">
            <v>2.1741999999999999</v>
          </cell>
          <cell r="I285">
            <v>0.24</v>
          </cell>
          <cell r="J285">
            <v>0.15210000000000001</v>
          </cell>
          <cell r="K285">
            <v>1.0015210000000001</v>
          </cell>
          <cell r="L285">
            <v>0</v>
          </cell>
          <cell r="M285">
            <v>1</v>
          </cell>
          <cell r="N285">
            <v>3.9361410000000001</v>
          </cell>
          <cell r="O285">
            <v>1.0111050134999999</v>
          </cell>
          <cell r="P285">
            <v>11126.06481089</v>
          </cell>
          <cell r="Q285">
            <v>2.7985156687926671</v>
          </cell>
          <cell r="S285">
            <v>337.81700000000001</v>
          </cell>
          <cell r="T285">
            <v>342.56099999999998</v>
          </cell>
        </row>
        <row r="286">
          <cell r="D286">
            <v>39000</v>
          </cell>
          <cell r="E286">
            <v>0</v>
          </cell>
          <cell r="F286" t="str">
            <v xml:space="preserve"> </v>
          </cell>
          <cell r="G286" t="str">
            <v xml:space="preserve"> </v>
          </cell>
          <cell r="H286">
            <v>0</v>
          </cell>
          <cell r="I286">
            <v>0</v>
          </cell>
          <cell r="J286">
            <v>0</v>
          </cell>
          <cell r="N286">
            <v>3.9434589999999998</v>
          </cell>
          <cell r="T286" t="str">
            <v xml:space="preserve"> </v>
          </cell>
        </row>
        <row r="287">
          <cell r="D287">
            <v>39021</v>
          </cell>
          <cell r="E287">
            <v>0.47</v>
          </cell>
          <cell r="F287">
            <v>1.0046999999999999</v>
          </cell>
          <cell r="G287">
            <v>344.15499999999997</v>
          </cell>
          <cell r="H287">
            <v>2.1429999999999998</v>
          </cell>
          <cell r="I287">
            <v>0.81</v>
          </cell>
          <cell r="J287">
            <v>0.1875</v>
          </cell>
          <cell r="K287">
            <v>1.0018750000000001</v>
          </cell>
          <cell r="L287">
            <v>0</v>
          </cell>
          <cell r="M287">
            <v>1</v>
          </cell>
          <cell r="N287">
            <v>3.9587300000000001</v>
          </cell>
          <cell r="O287">
            <v>1.0104282068999999</v>
          </cell>
          <cell r="P287">
            <v>11126.06481089</v>
          </cell>
          <cell r="Q287">
            <v>2.8276991691997289</v>
          </cell>
          <cell r="S287">
            <v>340.541</v>
          </cell>
          <cell r="T287">
            <v>344.15499999999997</v>
          </cell>
        </row>
        <row r="288">
          <cell r="D288">
            <v>39031</v>
          </cell>
          <cell r="E288">
            <v>0</v>
          </cell>
          <cell r="F288" t="str">
            <v xml:space="preserve"> </v>
          </cell>
          <cell r="G288" t="str">
            <v xml:space="preserve"> </v>
          </cell>
          <cell r="H288">
            <v>0</v>
          </cell>
          <cell r="I288">
            <v>0</v>
          </cell>
          <cell r="J288">
            <v>0</v>
          </cell>
          <cell r="N288">
            <v>3.9660229999999999</v>
          </cell>
        </row>
        <row r="289">
          <cell r="D289">
            <v>39051</v>
          </cell>
          <cell r="E289">
            <v>0.75</v>
          </cell>
          <cell r="F289">
            <v>1.0075000000000001</v>
          </cell>
          <cell r="G289">
            <v>346.74599999999998</v>
          </cell>
          <cell r="H289">
            <v>2.1667999999999998</v>
          </cell>
          <cell r="I289">
            <v>0.56999999999999995</v>
          </cell>
          <cell r="J289">
            <v>0.12820000000000001</v>
          </cell>
          <cell r="K289">
            <v>1.001282</v>
          </cell>
          <cell r="L289">
            <v>0</v>
          </cell>
          <cell r="M289">
            <v>1</v>
          </cell>
          <cell r="N289">
            <v>3.980648</v>
          </cell>
          <cell r="O289">
            <v>1.0102237217000001</v>
          </cell>
          <cell r="P289">
            <v>11126.06481089</v>
          </cell>
          <cell r="Q289">
            <v>2.8566087785569483</v>
          </cell>
          <cell r="S289">
            <v>342.48200000000003</v>
          </cell>
          <cell r="T289">
            <v>346.74599999999998</v>
          </cell>
        </row>
        <row r="290">
          <cell r="D290">
            <v>39061</v>
          </cell>
          <cell r="E290">
            <v>0</v>
          </cell>
          <cell r="F290" t="str">
            <v xml:space="preserve"> </v>
          </cell>
          <cell r="G290" t="str">
            <v xml:space="preserve"> </v>
          </cell>
          <cell r="H290">
            <v>0</v>
          </cell>
          <cell r="I290">
            <v>0</v>
          </cell>
          <cell r="J290">
            <v>0</v>
          </cell>
          <cell r="N290">
            <v>3.987981</v>
          </cell>
        </row>
        <row r="291">
          <cell r="D291">
            <v>39082</v>
          </cell>
          <cell r="E291">
            <v>0.32</v>
          </cell>
          <cell r="F291">
            <v>1.0032000000000001</v>
          </cell>
          <cell r="G291">
            <v>347.84199999999998</v>
          </cell>
          <cell r="H291">
            <v>2.1379999999999999</v>
          </cell>
          <cell r="I291">
            <v>0.26</v>
          </cell>
          <cell r="J291">
            <v>0.1522</v>
          </cell>
          <cell r="K291">
            <v>1.001522</v>
          </cell>
          <cell r="L291">
            <v>0</v>
          </cell>
          <cell r="M291">
            <v>1</v>
          </cell>
          <cell r="N291">
            <v>4.0034239999999999</v>
          </cell>
          <cell r="O291">
            <v>1.0103751454000001</v>
          </cell>
          <cell r="P291">
            <v>11126.06481089</v>
          </cell>
          <cell r="Q291">
            <v>2.8862465099853933</v>
          </cell>
          <cell r="S291">
            <v>343.38400000000001</v>
          </cell>
          <cell r="T291">
            <v>347.84199999999998</v>
          </cell>
        </row>
        <row r="292">
          <cell r="D292">
            <v>39092</v>
          </cell>
          <cell r="E292">
            <v>0</v>
          </cell>
          <cell r="F292" t="str">
            <v xml:space="preserve"> </v>
          </cell>
          <cell r="G292" t="str">
            <v xml:space="preserve"> </v>
          </cell>
          <cell r="H292">
            <v>0</v>
          </cell>
          <cell r="I292">
            <v>0</v>
          </cell>
          <cell r="J292">
            <v>0</v>
          </cell>
          <cell r="N292">
            <v>4.0104699999999998</v>
          </cell>
        </row>
        <row r="293">
          <cell r="D293">
            <v>39113</v>
          </cell>
          <cell r="E293">
            <v>0.5</v>
          </cell>
          <cell r="F293">
            <v>1.0049999999999999</v>
          </cell>
          <cell r="G293">
            <v>349.59300000000002</v>
          </cell>
          <cell r="H293">
            <v>2.1246999999999998</v>
          </cell>
          <cell r="I293">
            <v>0.43</v>
          </cell>
          <cell r="J293">
            <v>0.21890000000000001</v>
          </cell>
          <cell r="K293">
            <v>1.002189</v>
          </cell>
          <cell r="L293">
            <v>0</v>
          </cell>
          <cell r="M293">
            <v>1</v>
          </cell>
          <cell r="N293">
            <v>4.0252299999999996</v>
          </cell>
          <cell r="O293">
            <v>1.0103403858</v>
          </cell>
          <cell r="P293">
            <v>11126.06481089</v>
          </cell>
          <cell r="Q293">
            <v>2.9160914124125457</v>
          </cell>
          <cell r="S293">
            <v>344.85</v>
          </cell>
          <cell r="T293">
            <v>349.59300000000002</v>
          </cell>
        </row>
        <row r="294">
          <cell r="D294">
            <v>39123</v>
          </cell>
          <cell r="E294">
            <v>0</v>
          </cell>
          <cell r="F294" t="str">
            <v xml:space="preserve"> </v>
          </cell>
          <cell r="G294" t="str">
            <v xml:space="preserve"> </v>
          </cell>
          <cell r="H294">
            <v>0</v>
          </cell>
          <cell r="I294">
            <v>0</v>
          </cell>
          <cell r="J294">
            <v>0</v>
          </cell>
          <cell r="N294">
            <v>4.0322769999999997</v>
          </cell>
        </row>
        <row r="295">
          <cell r="D295">
            <v>39141</v>
          </cell>
          <cell r="E295">
            <v>0.27</v>
          </cell>
          <cell r="F295">
            <v>1.0026999999999999</v>
          </cell>
          <cell r="G295">
            <v>350.524</v>
          </cell>
          <cell r="H295">
            <v>2.1181999999999999</v>
          </cell>
          <cell r="I295">
            <v>0.23</v>
          </cell>
          <cell r="J295">
            <v>7.2099999999999997E-2</v>
          </cell>
          <cell r="K295">
            <v>1.000721</v>
          </cell>
          <cell r="L295">
            <v>0</v>
          </cell>
          <cell r="M295">
            <v>1</v>
          </cell>
          <cell r="N295">
            <v>4.044994</v>
          </cell>
          <cell r="O295">
            <v>1.0087248449999999</v>
          </cell>
          <cell r="P295">
            <v>11126.06481089</v>
          </cell>
          <cell r="Q295">
            <v>2.9415338579916761</v>
          </cell>
          <cell r="S295">
            <v>345.65199999999999</v>
          </cell>
          <cell r="T295">
            <v>350.524</v>
          </cell>
        </row>
        <row r="296">
          <cell r="D296">
            <v>39151</v>
          </cell>
          <cell r="E296">
            <v>0</v>
          </cell>
          <cell r="F296" t="str">
            <v xml:space="preserve"> </v>
          </cell>
          <cell r="G296" t="str">
            <v xml:space="preserve"> </v>
          </cell>
          <cell r="H296">
            <v>0</v>
          </cell>
          <cell r="I296">
            <v>0</v>
          </cell>
          <cell r="J296">
            <v>0</v>
          </cell>
          <cell r="N296">
            <v>4.0520769999999997</v>
          </cell>
        </row>
        <row r="297">
          <cell r="D297">
            <v>39172</v>
          </cell>
          <cell r="E297">
            <v>0.34</v>
          </cell>
          <cell r="F297">
            <v>1.0034000000000001</v>
          </cell>
          <cell r="G297">
            <v>351.71699999999998</v>
          </cell>
          <cell r="H297">
            <v>2.0503999999999998</v>
          </cell>
          <cell r="I297">
            <v>0.22</v>
          </cell>
          <cell r="J297">
            <v>0.18759999999999999</v>
          </cell>
          <cell r="K297">
            <v>1.001876</v>
          </cell>
          <cell r="L297">
            <v>0</v>
          </cell>
          <cell r="M297">
            <v>1</v>
          </cell>
          <cell r="N297">
            <v>4.0669899999999997</v>
          </cell>
          <cell r="O297">
            <v>1.0110099613000001</v>
          </cell>
          <cell r="P297">
            <v>11126.06481089</v>
          </cell>
          <cell r="Q297">
            <v>2.9739200319308043</v>
          </cell>
          <cell r="S297">
            <v>346.40699999999998</v>
          </cell>
          <cell r="T297">
            <v>351.71699999999998</v>
          </cell>
        </row>
        <row r="298">
          <cell r="D298">
            <v>39182</v>
          </cell>
          <cell r="E298">
            <v>0</v>
          </cell>
          <cell r="F298" t="str">
            <v xml:space="preserve"> </v>
          </cell>
          <cell r="G298" t="str">
            <v xml:space="preserve"> </v>
          </cell>
          <cell r="H298">
            <v>0</v>
          </cell>
          <cell r="I298">
            <v>0</v>
          </cell>
          <cell r="J298">
            <v>0</v>
          </cell>
          <cell r="N298">
            <v>4.0741110000000003</v>
          </cell>
        </row>
        <row r="299">
          <cell r="D299">
            <v>39202</v>
          </cell>
          <cell r="E299">
            <v>0.04</v>
          </cell>
          <cell r="F299">
            <v>1.0004</v>
          </cell>
          <cell r="G299">
            <v>351.86900000000003</v>
          </cell>
          <cell r="H299">
            <v>2.0339</v>
          </cell>
          <cell r="I299">
            <v>0.14000000000000001</v>
          </cell>
          <cell r="J299">
            <v>0.12720000000000001</v>
          </cell>
          <cell r="K299">
            <v>1.0012719999999999</v>
          </cell>
          <cell r="L299">
            <v>0</v>
          </cell>
          <cell r="M299">
            <v>1</v>
          </cell>
          <cell r="N299">
            <v>4.0883890000000003</v>
          </cell>
          <cell r="O299">
            <v>1.0089790285</v>
          </cell>
          <cell r="P299">
            <v>11126.06481089</v>
          </cell>
          <cell r="Q299">
            <v>3.0006229446542321</v>
          </cell>
          <cell r="S299">
            <v>346.87799999999999</v>
          </cell>
          <cell r="T299">
            <v>351.86900000000003</v>
          </cell>
        </row>
        <row r="300">
          <cell r="D300">
            <v>39212</v>
          </cell>
          <cell r="E300">
            <v>0</v>
          </cell>
          <cell r="F300" t="str">
            <v xml:space="preserve"> </v>
          </cell>
          <cell r="G300" t="str">
            <v xml:space="preserve"> </v>
          </cell>
          <cell r="H300">
            <v>0</v>
          </cell>
          <cell r="I300">
            <v>0</v>
          </cell>
          <cell r="J300">
            <v>0</v>
          </cell>
          <cell r="N300">
            <v>4.0955459999999997</v>
          </cell>
        </row>
        <row r="301">
          <cell r="D301">
            <v>39233</v>
          </cell>
          <cell r="E301">
            <v>0.04</v>
          </cell>
          <cell r="F301">
            <v>1.0004</v>
          </cell>
          <cell r="G301">
            <v>352.02</v>
          </cell>
          <cell r="H301">
            <v>1.9289000000000001</v>
          </cell>
          <cell r="I301">
            <v>0.16</v>
          </cell>
          <cell r="J301">
            <v>0.16889999999999999</v>
          </cell>
          <cell r="K301">
            <v>1.0016890000000001</v>
          </cell>
          <cell r="L301">
            <v>0</v>
          </cell>
          <cell r="M301">
            <v>1</v>
          </cell>
          <cell r="N301">
            <v>4.1106189999999998</v>
          </cell>
          <cell r="O301">
            <v>1.0102807696</v>
          </cell>
          <cell r="P301">
            <v>11126.06481089</v>
          </cell>
          <cell r="Q301">
            <v>3.0314716578046959</v>
          </cell>
          <cell r="S301">
            <v>347.42099999999999</v>
          </cell>
          <cell r="T301">
            <v>352.02</v>
          </cell>
        </row>
        <row r="302">
          <cell r="D302">
            <v>39243</v>
          </cell>
          <cell r="E302">
            <v>0</v>
          </cell>
          <cell r="F302" t="str">
            <v xml:space="preserve"> </v>
          </cell>
          <cell r="G302" t="str">
            <v xml:space="preserve"> </v>
          </cell>
          <cell r="H302">
            <v>0</v>
          </cell>
          <cell r="I302">
            <v>0</v>
          </cell>
          <cell r="J302">
            <v>0</v>
          </cell>
          <cell r="N302">
            <v>4.1178160000000004</v>
          </cell>
        </row>
        <row r="303">
          <cell r="D303">
            <v>39263</v>
          </cell>
          <cell r="E303">
            <v>0.26</v>
          </cell>
          <cell r="F303">
            <v>1.0025999999999999</v>
          </cell>
          <cell r="G303">
            <v>352.93599999999998</v>
          </cell>
          <cell r="H303">
            <v>1.9261999999999999</v>
          </cell>
          <cell r="I303">
            <v>0.26</v>
          </cell>
          <cell r="J303">
            <v>9.5399999999999999E-2</v>
          </cell>
          <cell r="K303">
            <v>1.0009539999999999</v>
          </cell>
          <cell r="L303">
            <v>0</v>
          </cell>
          <cell r="M303">
            <v>1</v>
          </cell>
          <cell r="N303">
            <v>4.1322489999999998</v>
          </cell>
          <cell r="O303">
            <v>1.0095255309</v>
          </cell>
          <cell r="P303">
            <v>11126.06481089</v>
          </cell>
          <cell r="Q303">
            <v>3.0603480347535887</v>
          </cell>
          <cell r="S303">
            <v>348.32799999999997</v>
          </cell>
          <cell r="T303">
            <v>352.93599999999998</v>
          </cell>
        </row>
        <row r="304">
          <cell r="D304">
            <v>39273</v>
          </cell>
          <cell r="E304">
            <v>0</v>
          </cell>
          <cell r="F304" t="str">
            <v xml:space="preserve"> </v>
          </cell>
          <cell r="G304" t="str">
            <v xml:space="preserve"> </v>
          </cell>
          <cell r="H304">
            <v>0</v>
          </cell>
          <cell r="I304">
            <v>0</v>
          </cell>
          <cell r="J304">
            <v>0</v>
          </cell>
          <cell r="N304">
            <v>4.1392410000000002</v>
          </cell>
        </row>
        <row r="305">
          <cell r="D305">
            <v>39294</v>
          </cell>
          <cell r="E305">
            <v>0.28000000000000003</v>
          </cell>
          <cell r="F305">
            <v>1.0027999999999999</v>
          </cell>
          <cell r="G305">
            <v>353.92</v>
          </cell>
          <cell r="H305">
            <v>1.8775999999999999</v>
          </cell>
          <cell r="I305">
            <v>0.37</v>
          </cell>
          <cell r="J305">
            <v>0.1469</v>
          </cell>
          <cell r="K305">
            <v>1.0014689999999999</v>
          </cell>
          <cell r="L305">
            <v>0</v>
          </cell>
          <cell r="M305">
            <v>1</v>
          </cell>
          <cell r="N305">
            <v>4.1539039999999998</v>
          </cell>
          <cell r="O305">
            <v>1.0092927739999999</v>
          </cell>
          <cell r="P305">
            <v>11126.06481089</v>
          </cell>
          <cell r="Q305">
            <v>3.0887871574018977</v>
          </cell>
          <cell r="S305">
            <v>349.62799999999999</v>
          </cell>
          <cell r="T305">
            <v>353.92</v>
          </cell>
        </row>
        <row r="306">
          <cell r="D306">
            <v>39304</v>
          </cell>
          <cell r="F306" t="str">
            <v xml:space="preserve"> </v>
          </cell>
          <cell r="G306" t="str">
            <v xml:space="preserve"> </v>
          </cell>
          <cell r="N306">
            <v>4.1609059999999998</v>
          </cell>
        </row>
        <row r="307">
          <cell r="D307">
            <v>39325</v>
          </cell>
          <cell r="E307">
            <v>0.98</v>
          </cell>
          <cell r="F307">
            <v>1.0098</v>
          </cell>
          <cell r="G307">
            <v>357.404</v>
          </cell>
          <cell r="H307">
            <v>1.962</v>
          </cell>
          <cell r="I307">
            <v>1.39</v>
          </cell>
          <cell r="J307">
            <v>0.14660000000000001</v>
          </cell>
          <cell r="K307">
            <v>1.001466</v>
          </cell>
          <cell r="L307">
            <v>0</v>
          </cell>
          <cell r="M307">
            <v>1</v>
          </cell>
          <cell r="N307">
            <v>4.1756469999999997</v>
          </cell>
          <cell r="O307">
            <v>1.0099263514000001</v>
          </cell>
          <cell r="P307">
            <v>11126.06481089</v>
          </cell>
          <cell r="Q307">
            <v>3.1194475441260763</v>
          </cell>
          <cell r="S307">
            <v>354.495</v>
          </cell>
          <cell r="T307">
            <v>357.404</v>
          </cell>
        </row>
        <row r="308">
          <cell r="D308">
            <v>39335</v>
          </cell>
          <cell r="F308" t="str">
            <v xml:space="preserve"> </v>
          </cell>
          <cell r="G308" t="str">
            <v xml:space="preserve"> </v>
          </cell>
          <cell r="N308">
            <v>4.1826840000000001</v>
          </cell>
        </row>
        <row r="309">
          <cell r="D309">
            <v>39355</v>
          </cell>
          <cell r="E309">
            <v>1.29</v>
          </cell>
          <cell r="F309">
            <v>1.0128999999999999</v>
          </cell>
          <cell r="G309">
            <v>361.99700000000001</v>
          </cell>
          <cell r="H309">
            <v>1.8389</v>
          </cell>
          <cell r="I309">
            <v>1.17</v>
          </cell>
          <cell r="J309">
            <v>3.5200000000000002E-2</v>
          </cell>
          <cell r="K309">
            <v>1.0003519999999999</v>
          </cell>
          <cell r="L309">
            <v>0</v>
          </cell>
          <cell r="M309">
            <v>1</v>
          </cell>
          <cell r="N309">
            <v>4.1967949999999998</v>
          </cell>
          <cell r="O309">
            <v>1.0084826311999999</v>
          </cell>
          <cell r="P309">
            <v>11126.06481089</v>
          </cell>
          <cell r="Q309">
            <v>3.1459086671906431</v>
          </cell>
          <cell r="S309">
            <v>358.63299999999998</v>
          </cell>
          <cell r="T309">
            <v>361.99700000000001</v>
          </cell>
        </row>
        <row r="310">
          <cell r="D310">
            <v>39365</v>
          </cell>
          <cell r="F310" t="str">
            <v xml:space="preserve"> </v>
          </cell>
          <cell r="G310" t="str">
            <v xml:space="preserve"> </v>
          </cell>
          <cell r="N310">
            <v>4.2038690000000001</v>
          </cell>
        </row>
        <row r="311">
          <cell r="D311">
            <v>39386</v>
          </cell>
          <cell r="E311">
            <v>1.05</v>
          </cell>
          <cell r="F311">
            <v>1.0105</v>
          </cell>
          <cell r="G311">
            <v>365.79399999999998</v>
          </cell>
          <cell r="H311">
            <v>1.744</v>
          </cell>
          <cell r="I311">
            <v>0.75</v>
          </cell>
          <cell r="J311">
            <v>0.1142</v>
          </cell>
          <cell r="K311">
            <v>1.001142</v>
          </cell>
          <cell r="L311">
            <v>0</v>
          </cell>
          <cell r="M311">
            <v>1</v>
          </cell>
          <cell r="N311">
            <v>4.2187609999999998</v>
          </cell>
          <cell r="O311">
            <v>1.0088705448999999</v>
          </cell>
          <cell r="P311">
            <v>11126.06481089</v>
          </cell>
          <cell r="Q311">
            <v>3.1738145912742568</v>
          </cell>
          <cell r="S311">
            <v>361.30799999999999</v>
          </cell>
          <cell r="T311">
            <v>365.79399999999998</v>
          </cell>
        </row>
        <row r="312">
          <cell r="D312">
            <v>39396</v>
          </cell>
          <cell r="F312" t="str">
            <v xml:space="preserve"> </v>
          </cell>
          <cell r="G312" t="str">
            <v xml:space="preserve"> </v>
          </cell>
          <cell r="N312">
            <v>4.2258719999999999</v>
          </cell>
        </row>
        <row r="313">
          <cell r="D313">
            <v>39416</v>
          </cell>
          <cell r="E313">
            <v>0.69</v>
          </cell>
          <cell r="F313">
            <v>1.0068999999999999</v>
          </cell>
          <cell r="G313">
            <v>368.334</v>
          </cell>
          <cell r="H313">
            <v>1.7837000000000001</v>
          </cell>
          <cell r="I313">
            <v>1.05</v>
          </cell>
          <cell r="J313">
            <v>5.8999999999999997E-2</v>
          </cell>
          <cell r="K313">
            <v>1.0005900000000001</v>
          </cell>
          <cell r="L313">
            <v>0</v>
          </cell>
          <cell r="M313">
            <v>1</v>
          </cell>
          <cell r="N313">
            <v>4.2401299999999997</v>
          </cell>
          <cell r="O313">
            <v>1.0084467048000001</v>
          </cell>
          <cell r="P313">
            <v>11126.06481089</v>
          </cell>
          <cell r="Q313">
            <v>3.2006228662166833</v>
          </cell>
          <cell r="S313">
            <v>365.1</v>
          </cell>
          <cell r="T313">
            <v>368.334</v>
          </cell>
        </row>
        <row r="314">
          <cell r="D314">
            <v>39426</v>
          </cell>
          <cell r="F314" t="str">
            <v xml:space="preserve"> </v>
          </cell>
          <cell r="G314" t="str">
            <v xml:space="preserve"> </v>
          </cell>
          <cell r="N314">
            <v>4.2472760000000003</v>
          </cell>
        </row>
        <row r="315">
          <cell r="D315">
            <v>39447</v>
          </cell>
          <cell r="E315">
            <v>1.76</v>
          </cell>
          <cell r="F315">
            <v>1.0176000000000001</v>
          </cell>
          <cell r="G315">
            <v>374.815</v>
          </cell>
          <cell r="H315">
            <v>1.7713000000000001</v>
          </cell>
          <cell r="I315">
            <v>1.47</v>
          </cell>
          <cell r="J315">
            <v>6.4000000000000001E-2</v>
          </cell>
          <cell r="K315">
            <v>1.00064</v>
          </cell>
          <cell r="L315">
            <v>0</v>
          </cell>
          <cell r="M315">
            <v>1</v>
          </cell>
          <cell r="N315">
            <v>4.2623230000000003</v>
          </cell>
          <cell r="O315">
            <v>1.0084467048000001</v>
          </cell>
          <cell r="P315">
            <v>11126.06481089</v>
          </cell>
          <cell r="Q315">
            <v>3.2276575827437459</v>
          </cell>
          <cell r="S315">
            <v>370.48500000000001</v>
          </cell>
          <cell r="T315">
            <v>374.815</v>
          </cell>
        </row>
        <row r="316">
          <cell r="D316">
            <v>39457</v>
          </cell>
          <cell r="F316" t="str">
            <v xml:space="preserve"> </v>
          </cell>
          <cell r="G316" t="str">
            <v xml:space="preserve"> </v>
          </cell>
          <cell r="N316">
            <v>4.2695069999999999</v>
          </cell>
          <cell r="S316">
            <v>0</v>
          </cell>
          <cell r="T316">
            <v>0</v>
          </cell>
        </row>
        <row r="317">
          <cell r="D317">
            <v>39478</v>
          </cell>
          <cell r="E317">
            <v>1.0900000000000001</v>
          </cell>
          <cell r="F317">
            <v>1.0108999999999999</v>
          </cell>
          <cell r="G317">
            <v>378.9</v>
          </cell>
          <cell r="H317">
            <v>1.7603</v>
          </cell>
          <cell r="I317">
            <v>0.99</v>
          </cell>
          <cell r="J317">
            <v>0.10100000000000001</v>
          </cell>
          <cell r="K317">
            <v>1.00101</v>
          </cell>
          <cell r="L317">
            <v>0</v>
          </cell>
          <cell r="M317">
            <v>1</v>
          </cell>
          <cell r="N317">
            <v>4.2846320000000002</v>
          </cell>
          <cell r="O317">
            <v>1.0092938366999999</v>
          </cell>
          <cell r="P317">
            <v>11126.06481089</v>
          </cell>
          <cell r="Q317">
            <v>3.2576549052412829</v>
          </cell>
          <cell r="S317">
            <v>374.13900000000001</v>
          </cell>
          <cell r="T317">
            <v>378.90048349999995</v>
          </cell>
        </row>
        <row r="318">
          <cell r="D318">
            <v>39488</v>
          </cell>
          <cell r="F318" t="str">
            <v xml:space="preserve"> </v>
          </cell>
          <cell r="G318" t="str">
            <v xml:space="preserve"> </v>
          </cell>
          <cell r="N318">
            <v>4.2918539999999998</v>
          </cell>
          <cell r="S318">
            <v>0</v>
          </cell>
          <cell r="T318">
            <v>0</v>
          </cell>
        </row>
        <row r="319">
          <cell r="D319">
            <v>39507</v>
          </cell>
          <cell r="E319">
            <v>0.53</v>
          </cell>
          <cell r="F319">
            <v>1.0053000000000001</v>
          </cell>
          <cell r="G319">
            <v>380.90600000000001</v>
          </cell>
          <cell r="H319">
            <v>1.6833</v>
          </cell>
          <cell r="I319">
            <v>0.38</v>
          </cell>
          <cell r="J319">
            <v>2.4299999999999999E-2</v>
          </cell>
          <cell r="K319">
            <v>1.000243</v>
          </cell>
          <cell r="L319">
            <v>0</v>
          </cell>
          <cell r="M319">
            <v>1</v>
          </cell>
          <cell r="N319">
            <v>4.3056089999999996</v>
          </cell>
          <cell r="O319">
            <v>1.0080223173</v>
          </cell>
          <cell r="P319">
            <v>11126.06481089</v>
          </cell>
          <cell r="Q319">
            <v>3.28378884654503</v>
          </cell>
          <cell r="S319">
            <v>375.55799999999999</v>
          </cell>
          <cell r="T319">
            <v>380.90600000000001</v>
          </cell>
        </row>
        <row r="320">
          <cell r="D320">
            <v>39517</v>
          </cell>
          <cell r="F320" t="str">
            <v xml:space="preserve"> </v>
          </cell>
          <cell r="G320" t="str">
            <v xml:space="preserve"> </v>
          </cell>
          <cell r="N320">
            <v>4.3128650000000004</v>
          </cell>
          <cell r="S320">
            <v>0</v>
          </cell>
          <cell r="T320">
            <v>0</v>
          </cell>
        </row>
        <row r="321">
          <cell r="D321">
            <v>39538</v>
          </cell>
          <cell r="E321">
            <v>0.74</v>
          </cell>
          <cell r="F321">
            <v>1.0074000000000001</v>
          </cell>
          <cell r="G321">
            <v>383.73099999999999</v>
          </cell>
          <cell r="H321">
            <v>1.7491000000000001</v>
          </cell>
          <cell r="I321">
            <v>0.7</v>
          </cell>
          <cell r="J321">
            <v>4.0899999999999999E-2</v>
          </cell>
          <cell r="K321">
            <v>1.0004090000000001</v>
          </cell>
          <cell r="L321">
            <v>0</v>
          </cell>
          <cell r="M321">
            <v>1</v>
          </cell>
          <cell r="N321">
            <v>4.328144</v>
          </cell>
          <cell r="O321">
            <v>1.008445979</v>
          </cell>
          <cell r="P321">
            <v>11126.06481089</v>
          </cell>
          <cell r="Q321">
            <v>3.3115236581833836</v>
          </cell>
          <cell r="S321">
            <v>378.19400000000002</v>
          </cell>
          <cell r="T321">
            <v>383.73099999999999</v>
          </cell>
        </row>
        <row r="322">
          <cell r="D322">
            <v>39548</v>
          </cell>
          <cell r="F322" t="str">
            <v xml:space="preserve"> </v>
          </cell>
          <cell r="G322" t="str">
            <v xml:space="preserve"> </v>
          </cell>
          <cell r="N322">
            <v>4.335439</v>
          </cell>
          <cell r="S322">
            <v>0</v>
          </cell>
          <cell r="T322">
            <v>0</v>
          </cell>
        </row>
        <row r="323">
          <cell r="D323">
            <v>39568</v>
          </cell>
          <cell r="E323">
            <v>0.69</v>
          </cell>
          <cell r="F323">
            <v>1.0068999999999999</v>
          </cell>
          <cell r="G323">
            <v>386.38</v>
          </cell>
          <cell r="H323">
            <v>1.6872</v>
          </cell>
          <cell r="I323">
            <v>1.1200000000000001</v>
          </cell>
          <cell r="J323">
            <v>9.5500000000000002E-2</v>
          </cell>
          <cell r="K323">
            <v>1.000955</v>
          </cell>
          <cell r="L323">
            <v>0</v>
          </cell>
          <cell r="M323">
            <v>1</v>
          </cell>
          <cell r="N323">
            <v>4.3500649999999998</v>
          </cell>
          <cell r="O323">
            <v>1.0089988061999999</v>
          </cell>
          <cell r="P323">
            <v>11126.06481089</v>
          </cell>
          <cell r="Q323">
            <v>3.3413234178100906</v>
          </cell>
          <cell r="S323">
            <v>382.41399999999999</v>
          </cell>
          <cell r="T323">
            <v>386.38</v>
          </cell>
        </row>
        <row r="324">
          <cell r="D324">
            <v>39578</v>
          </cell>
          <cell r="F324" t="str">
            <v xml:space="preserve"> </v>
          </cell>
          <cell r="G324" t="str">
            <v xml:space="preserve"> </v>
          </cell>
          <cell r="N324">
            <v>4.3573969999999997</v>
          </cell>
          <cell r="S324">
            <v>0</v>
          </cell>
          <cell r="T324">
            <v>0</v>
          </cell>
        </row>
        <row r="325">
          <cell r="D325">
            <v>39599</v>
          </cell>
          <cell r="E325">
            <v>1.61</v>
          </cell>
          <cell r="F325">
            <v>1.0161</v>
          </cell>
          <cell r="G325">
            <v>392.59199999999998</v>
          </cell>
          <cell r="H325">
            <v>1.6294</v>
          </cell>
          <cell r="I325">
            <v>1.88</v>
          </cell>
          <cell r="J325">
            <v>7.3599999999999999E-2</v>
          </cell>
          <cell r="K325">
            <v>1.0007360000000001</v>
          </cell>
          <cell r="L325">
            <v>0</v>
          </cell>
          <cell r="M325">
            <v>1</v>
          </cell>
          <cell r="N325">
            <v>4.372833</v>
          </cell>
          <cell r="O325">
            <v>1.0092076213000001</v>
          </cell>
          <cell r="P325">
            <v>11126.06481089</v>
          </cell>
          <cell r="Q325">
            <v>3.3720890584821079</v>
          </cell>
          <cell r="S325">
            <v>389.58499999999998</v>
          </cell>
          <cell r="T325">
            <v>392.59199999999998</v>
          </cell>
        </row>
        <row r="326">
          <cell r="D326">
            <v>39609</v>
          </cell>
          <cell r="F326" t="str">
            <v xml:space="preserve"> </v>
          </cell>
          <cell r="G326" t="str">
            <v xml:space="preserve"> </v>
          </cell>
          <cell r="N326">
            <v>4.3802029999999998</v>
          </cell>
          <cell r="S326">
            <v>0</v>
          </cell>
          <cell r="T326">
            <v>0</v>
          </cell>
        </row>
        <row r="327">
          <cell r="D327">
            <v>39629</v>
          </cell>
          <cell r="E327">
            <v>1.98</v>
          </cell>
          <cell r="F327">
            <v>1.0198</v>
          </cell>
          <cell r="G327">
            <v>400.38200000000001</v>
          </cell>
          <cell r="H327">
            <v>1.5919000000000001</v>
          </cell>
          <cell r="I327">
            <v>1.89</v>
          </cell>
          <cell r="J327">
            <v>0.11459999999999999</v>
          </cell>
          <cell r="K327">
            <v>1.0011460000000001</v>
          </cell>
          <cell r="L327">
            <v>0</v>
          </cell>
          <cell r="M327">
            <v>1</v>
          </cell>
          <cell r="N327">
            <v>4.3949809999999996</v>
          </cell>
          <cell r="O327">
            <v>1.0090959384</v>
          </cell>
          <cell r="P327">
            <v>11126.06481089</v>
          </cell>
          <cell r="Q327">
            <v>3.4027613728373751</v>
          </cell>
          <cell r="S327">
            <v>396.95400000000001</v>
          </cell>
          <cell r="T327">
            <v>400.38200000000001</v>
          </cell>
        </row>
        <row r="328">
          <cell r="D328">
            <v>39639</v>
          </cell>
          <cell r="F328" t="str">
            <v xml:space="preserve"> </v>
          </cell>
          <cell r="G328" t="str">
            <v xml:space="preserve"> </v>
          </cell>
          <cell r="N328">
            <v>4.4023880000000002</v>
          </cell>
          <cell r="S328">
            <v>0</v>
          </cell>
          <cell r="T328">
            <v>0</v>
          </cell>
        </row>
        <row r="329">
          <cell r="D329">
            <v>39660</v>
          </cell>
          <cell r="E329">
            <v>1.76</v>
          </cell>
          <cell r="F329">
            <v>1.0176000000000001</v>
          </cell>
          <cell r="G329">
            <v>407.44600000000003</v>
          </cell>
          <cell r="H329">
            <v>1.5666</v>
          </cell>
          <cell r="I329">
            <v>1.1200000000000001</v>
          </cell>
          <cell r="J329">
            <v>0.19139999999999999</v>
          </cell>
          <cell r="K329">
            <v>1.001914</v>
          </cell>
          <cell r="L329">
            <v>0</v>
          </cell>
          <cell r="M329">
            <v>1</v>
          </cell>
          <cell r="N329">
            <v>4.4179849999999998</v>
          </cell>
          <cell r="O329">
            <v>1.010669982</v>
          </cell>
          <cell r="P329">
            <v>11126.06481089</v>
          </cell>
          <cell r="Q329">
            <v>3.4390687754358451</v>
          </cell>
          <cell r="S329">
            <v>401.40600000000001</v>
          </cell>
          <cell r="T329">
            <v>407.44600000000003</v>
          </cell>
        </row>
        <row r="330">
          <cell r="D330">
            <v>39670</v>
          </cell>
          <cell r="F330" t="str">
            <v xml:space="preserve"> </v>
          </cell>
          <cell r="G330" t="str">
            <v xml:space="preserve"> </v>
          </cell>
          <cell r="N330">
            <v>4.4254309999999997</v>
          </cell>
          <cell r="S330">
            <v>0</v>
          </cell>
          <cell r="T330">
            <v>0</v>
          </cell>
        </row>
        <row r="331">
          <cell r="D331">
            <v>39691</v>
          </cell>
          <cell r="E331">
            <v>-0.32</v>
          </cell>
          <cell r="F331">
            <v>0.99680000000000002</v>
          </cell>
          <cell r="G331">
            <v>406.12700000000001</v>
          </cell>
          <cell r="H331">
            <v>1.6344000000000001</v>
          </cell>
          <cell r="I331">
            <v>-0.38</v>
          </cell>
          <cell r="J331">
            <v>0.15740000000000001</v>
          </cell>
          <cell r="K331">
            <v>1.001574</v>
          </cell>
          <cell r="L331">
            <v>0</v>
          </cell>
          <cell r="M331">
            <v>1</v>
          </cell>
          <cell r="N331">
            <v>4.441109</v>
          </cell>
          <cell r="O331">
            <v>1.0106637795</v>
          </cell>
          <cell r="P331">
            <v>11126.06481089</v>
          </cell>
          <cell r="Q331">
            <v>3.4757422465424277</v>
          </cell>
          <cell r="S331">
            <v>399.87</v>
          </cell>
          <cell r="T331">
            <v>406.12700000000001</v>
          </cell>
        </row>
        <row r="332">
          <cell r="D332">
            <v>39701</v>
          </cell>
          <cell r="F332" t="str">
            <v xml:space="preserve"> </v>
          </cell>
          <cell r="G332" t="str">
            <v xml:space="preserve"> </v>
          </cell>
          <cell r="N332">
            <v>4.4485939999999999</v>
          </cell>
          <cell r="S332">
            <v>0</v>
          </cell>
          <cell r="T332">
            <v>0</v>
          </cell>
        </row>
        <row r="333">
          <cell r="D333">
            <v>39721</v>
          </cell>
          <cell r="E333">
            <v>0.11</v>
          </cell>
          <cell r="F333">
            <v>1.0011000000000001</v>
          </cell>
          <cell r="G333">
            <v>406.55700000000002</v>
          </cell>
          <cell r="H333">
            <v>1.9142999999999999</v>
          </cell>
          <cell r="I333">
            <v>0.36</v>
          </cell>
          <cell r="J333">
            <v>0.19700000000000001</v>
          </cell>
          <cell r="K333">
            <v>1.00197</v>
          </cell>
          <cell r="L333">
            <v>0</v>
          </cell>
          <cell r="M333">
            <v>1</v>
          </cell>
          <cell r="N333">
            <v>4.4636009999999997</v>
          </cell>
          <cell r="O333">
            <v>1.0105173341</v>
          </cell>
          <cell r="P333">
            <v>11126.06481089</v>
          </cell>
          <cell r="Q333">
            <v>3.5122977889947991</v>
          </cell>
          <cell r="S333">
            <v>401.327</v>
          </cell>
          <cell r="T333">
            <v>406.55700000000002</v>
          </cell>
        </row>
        <row r="334">
          <cell r="D334">
            <v>39731</v>
          </cell>
          <cell r="F334" t="str">
            <v xml:space="preserve"> </v>
          </cell>
          <cell r="G334" t="str">
            <v xml:space="preserve"> </v>
          </cell>
          <cell r="N334">
            <v>4.4711249999999998</v>
          </cell>
          <cell r="S334">
            <v>0</v>
          </cell>
          <cell r="T334">
            <v>0</v>
          </cell>
        </row>
        <row r="335">
          <cell r="D335">
            <v>39752</v>
          </cell>
          <cell r="E335">
            <v>0.98</v>
          </cell>
          <cell r="F335">
            <v>1.0098</v>
          </cell>
          <cell r="G335">
            <v>410.524</v>
          </cell>
          <cell r="H335">
            <v>2.1153</v>
          </cell>
          <cell r="I335">
            <v>1.0900000000000001</v>
          </cell>
          <cell r="J335">
            <v>0.25059999999999999</v>
          </cell>
          <cell r="K335">
            <v>1.0025059999999999</v>
          </cell>
          <cell r="L335">
            <v>0</v>
          </cell>
          <cell r="M335">
            <v>1</v>
          </cell>
          <cell r="N335">
            <v>4.4869649999999996</v>
          </cell>
          <cell r="O335">
            <v>1.0117591196</v>
          </cell>
          <cell r="P335">
            <v>11126.06481089</v>
          </cell>
          <cell r="Q335">
            <v>3.5535993187664046</v>
          </cell>
          <cell r="S335">
            <v>405.70699999999999</v>
          </cell>
          <cell r="T335">
            <v>410.524</v>
          </cell>
        </row>
        <row r="336">
          <cell r="D336">
            <v>39762</v>
          </cell>
          <cell r="F336" t="str">
            <v xml:space="preserve"> </v>
          </cell>
          <cell r="G336" t="str">
            <v xml:space="preserve"> </v>
          </cell>
          <cell r="N336">
            <v>4.4945279999999999</v>
          </cell>
          <cell r="S336">
            <v>0</v>
          </cell>
          <cell r="T336">
            <v>0</v>
          </cell>
        </row>
        <row r="337">
          <cell r="D337">
            <v>39782</v>
          </cell>
          <cell r="E337">
            <v>0.38</v>
          </cell>
          <cell r="F337">
            <v>1.0038</v>
          </cell>
          <cell r="G337">
            <v>412.10399999999998</v>
          </cell>
          <cell r="H337">
            <v>2.3331</v>
          </cell>
          <cell r="I337">
            <v>7.0000000000000007E-2</v>
          </cell>
          <cell r="J337">
            <v>0.1618</v>
          </cell>
          <cell r="K337">
            <v>1.0016179999999999</v>
          </cell>
          <cell r="L337">
            <v>0</v>
          </cell>
          <cell r="M337">
            <v>1</v>
          </cell>
          <cell r="N337">
            <v>4.50969</v>
          </cell>
          <cell r="O337">
            <v>1.010712751</v>
          </cell>
          <cell r="P337">
            <v>11126.06481089</v>
          </cell>
          <cell r="Q337">
            <v>3.5916681434221189</v>
          </cell>
          <cell r="S337">
            <v>405.98200000000003</v>
          </cell>
          <cell r="T337">
            <v>412.10399999999998</v>
          </cell>
        </row>
        <row r="338">
          <cell r="D338">
            <v>39792</v>
          </cell>
          <cell r="F338" t="str">
            <v xml:space="preserve"> </v>
          </cell>
          <cell r="G338" t="str">
            <v xml:space="preserve"> </v>
          </cell>
          <cell r="N338">
            <v>4.5172920000000003</v>
          </cell>
          <cell r="S338">
            <v>0</v>
          </cell>
          <cell r="T338">
            <v>0</v>
          </cell>
        </row>
        <row r="339">
          <cell r="D339">
            <v>39813</v>
          </cell>
          <cell r="E339">
            <v>-0.13</v>
          </cell>
          <cell r="F339">
            <v>0.99870000000000003</v>
          </cell>
          <cell r="G339">
            <v>411.57499999999999</v>
          </cell>
          <cell r="H339">
            <v>2.3370000000000002</v>
          </cell>
          <cell r="I339">
            <v>-0.44</v>
          </cell>
          <cell r="J339">
            <v>0.21490000000000001</v>
          </cell>
          <cell r="K339">
            <v>1.002149</v>
          </cell>
          <cell r="L339">
            <v>0</v>
          </cell>
          <cell r="M339">
            <v>1</v>
          </cell>
          <cell r="N339">
            <v>4.5332949999999999</v>
          </cell>
          <cell r="O339">
            <v>1.0107268939</v>
          </cell>
          <cell r="P339">
            <v>11126.06481089</v>
          </cell>
          <cell r="Q339">
            <v>3.6301955865206179</v>
          </cell>
          <cell r="S339">
            <v>404.185</v>
          </cell>
          <cell r="T339">
            <v>411.57499999999999</v>
          </cell>
        </row>
        <row r="340">
          <cell r="D340">
            <v>39823</v>
          </cell>
          <cell r="F340" t="str">
            <v xml:space="preserve"> </v>
          </cell>
          <cell r="G340" t="str">
            <v xml:space="preserve"> </v>
          </cell>
          <cell r="N340">
            <v>4.5409360000000003</v>
          </cell>
          <cell r="S340">
            <v>0</v>
          </cell>
        </row>
        <row r="341">
          <cell r="D341">
            <v>39844</v>
          </cell>
          <cell r="E341">
            <v>-0.44</v>
          </cell>
          <cell r="F341">
            <v>0.99560000000000004</v>
          </cell>
          <cell r="G341">
            <v>409.78199999999998</v>
          </cell>
          <cell r="H341">
            <v>2.3161999999999998</v>
          </cell>
          <cell r="I341">
            <v>-0.01</v>
          </cell>
          <cell r="J341">
            <v>0.184</v>
          </cell>
          <cell r="K341">
            <v>1.0018400000000001</v>
          </cell>
          <cell r="L341">
            <v>0</v>
          </cell>
          <cell r="M341">
            <v>1</v>
          </cell>
          <cell r="N341">
            <v>4.557023</v>
          </cell>
          <cell r="O341">
            <v>1.0109919833000001</v>
          </cell>
          <cell r="P341">
            <v>11126.06481089</v>
          </cell>
          <cell r="Q341">
            <v>3.6700986357833867</v>
          </cell>
          <cell r="S341">
            <v>404.24400000000003</v>
          </cell>
          <cell r="T341">
            <v>409.78199999999998</v>
          </cell>
        </row>
        <row r="342">
          <cell r="D342">
            <v>39854</v>
          </cell>
          <cell r="F342" t="str">
            <v xml:space="preserve"> </v>
          </cell>
          <cell r="G342" t="str">
            <v xml:space="preserve"> </v>
          </cell>
          <cell r="N342">
            <v>4.5647039999999999</v>
          </cell>
          <cell r="S342">
            <v>0</v>
          </cell>
        </row>
        <row r="343">
          <cell r="D343">
            <v>39872</v>
          </cell>
          <cell r="E343">
            <v>0.26</v>
          </cell>
          <cell r="F343">
            <v>1.0025999999999999</v>
          </cell>
          <cell r="G343">
            <v>410.84899999999999</v>
          </cell>
          <cell r="H343">
            <v>2.3784000000000001</v>
          </cell>
          <cell r="I343">
            <v>-0.13</v>
          </cell>
          <cell r="J343">
            <v>4.5100000000000001E-2</v>
          </cell>
          <cell r="K343">
            <v>1.000451</v>
          </cell>
          <cell r="L343">
            <v>0</v>
          </cell>
          <cell r="M343">
            <v>1</v>
          </cell>
          <cell r="N343">
            <v>4.5785619999999998</v>
          </cell>
          <cell r="O343">
            <v>1.0085508573999999</v>
          </cell>
          <cell r="P343">
            <v>11126.06481089</v>
          </cell>
          <cell r="Q343">
            <v>3.7014811258619047</v>
          </cell>
          <cell r="S343">
            <v>403.73700000000002</v>
          </cell>
          <cell r="T343">
            <v>410.84899999999999</v>
          </cell>
        </row>
        <row r="344">
          <cell r="D344">
            <v>39882</v>
          </cell>
          <cell r="F344" t="str">
            <v xml:space="preserve"> </v>
          </cell>
          <cell r="G344" t="str">
            <v xml:space="preserve"> </v>
          </cell>
          <cell r="N344">
            <v>4.5862780000000001</v>
          </cell>
          <cell r="S344">
            <v>0</v>
          </cell>
        </row>
        <row r="345">
          <cell r="D345">
            <v>39903</v>
          </cell>
          <cell r="E345">
            <v>-0.74</v>
          </cell>
          <cell r="F345">
            <v>0.99260000000000004</v>
          </cell>
          <cell r="G345">
            <v>407.80799999999999</v>
          </cell>
          <cell r="H345">
            <v>2.3151999999999999</v>
          </cell>
          <cell r="I345">
            <v>-0.84</v>
          </cell>
          <cell r="J345">
            <v>0.14380000000000001</v>
          </cell>
          <cell r="K345">
            <v>1.0014380000000001</v>
          </cell>
          <cell r="L345">
            <v>0</v>
          </cell>
          <cell r="M345">
            <v>1</v>
          </cell>
          <cell r="N345">
            <v>4.6033010000000001</v>
          </cell>
          <cell r="O345">
            <v>1.0092850096999999</v>
          </cell>
          <cell r="P345">
            <v>11126.06481089</v>
          </cell>
          <cell r="Q345">
            <v>3.7358494140198992</v>
          </cell>
          <cell r="S345">
            <v>400.34560920000001</v>
          </cell>
          <cell r="T345">
            <v>407.80799999999999</v>
          </cell>
        </row>
        <row r="346">
          <cell r="D346">
            <v>39913</v>
          </cell>
          <cell r="F346" t="str">
            <v xml:space="preserve"> </v>
          </cell>
          <cell r="G346" t="str">
            <v xml:space="preserve"> </v>
          </cell>
          <cell r="N346">
            <v>4.6102829999999999</v>
          </cell>
          <cell r="S346">
            <v>0</v>
          </cell>
        </row>
        <row r="347">
          <cell r="D347">
            <v>39933</v>
          </cell>
          <cell r="E347">
            <v>-0.15</v>
          </cell>
          <cell r="F347">
            <v>0.99850000000000005</v>
          </cell>
          <cell r="G347">
            <v>407.18099999999998</v>
          </cell>
          <cell r="H347">
            <v>2.1783000000000001</v>
          </cell>
          <cell r="I347">
            <v>0.04</v>
          </cell>
          <cell r="J347">
            <v>4.5400000000000003E-2</v>
          </cell>
          <cell r="K347">
            <v>1.000454</v>
          </cell>
          <cell r="L347">
            <v>0</v>
          </cell>
          <cell r="M347">
            <v>1</v>
          </cell>
          <cell r="N347">
            <v>4.6258369999999998</v>
          </cell>
          <cell r="O347">
            <v>1.0084318265000001</v>
          </cell>
          <cell r="P347">
            <v>11126.06481089</v>
          </cell>
          <cell r="Q347">
            <v>3.7673494481090422</v>
          </cell>
          <cell r="S347">
            <v>400.53</v>
          </cell>
          <cell r="T347">
            <v>407.18099999999998</v>
          </cell>
        </row>
        <row r="348">
          <cell r="D348">
            <v>39943</v>
          </cell>
          <cell r="F348" t="str">
            <v xml:space="preserve"> </v>
          </cell>
          <cell r="G348" t="str">
            <v xml:space="preserve"> </v>
          </cell>
          <cell r="N348">
            <v>4.6336329999999997</v>
          </cell>
          <cell r="S348">
            <v>0</v>
          </cell>
        </row>
        <row r="349">
          <cell r="D349">
            <v>39964</v>
          </cell>
          <cell r="E349">
            <v>-7.0000000000000007E-2</v>
          </cell>
          <cell r="F349">
            <v>0.99929999999999997</v>
          </cell>
          <cell r="G349">
            <v>406.88499999999999</v>
          </cell>
          <cell r="H349">
            <v>1.9730000000000001</v>
          </cell>
          <cell r="I349">
            <v>0.18</v>
          </cell>
          <cell r="J349">
            <v>4.4900000000000002E-2</v>
          </cell>
          <cell r="K349">
            <v>1.0004489999999999</v>
          </cell>
          <cell r="L349">
            <v>0</v>
          </cell>
          <cell r="M349">
            <v>1</v>
          </cell>
          <cell r="N349">
            <v>4.6500490000000001</v>
          </cell>
          <cell r="O349">
            <v>1.0080959481</v>
          </cell>
          <cell r="P349">
            <v>11126.06481089</v>
          </cell>
          <cell r="Q349">
            <v>3.7978497137154967</v>
          </cell>
          <cell r="S349">
            <v>401.23200000000003</v>
          </cell>
          <cell r="T349">
            <v>406.88499999999999</v>
          </cell>
        </row>
        <row r="350">
          <cell r="D350">
            <v>39974</v>
          </cell>
          <cell r="F350" t="str">
            <v xml:space="preserve"> </v>
          </cell>
          <cell r="G350" t="str">
            <v xml:space="preserve"> </v>
          </cell>
          <cell r="N350">
            <v>4.6578860000000004</v>
          </cell>
          <cell r="S350">
            <v>0</v>
          </cell>
        </row>
        <row r="351">
          <cell r="D351">
            <v>39994</v>
          </cell>
          <cell r="E351">
            <v>-0.1</v>
          </cell>
          <cell r="F351">
            <v>0.999</v>
          </cell>
          <cell r="G351">
            <v>406.48599999999999</v>
          </cell>
          <cell r="H351">
            <v>1.9516</v>
          </cell>
          <cell r="I351">
            <v>-0.32</v>
          </cell>
          <cell r="J351">
            <v>6.5600000000000006E-2</v>
          </cell>
          <cell r="K351">
            <v>1.000656</v>
          </cell>
          <cell r="L351">
            <v>0</v>
          </cell>
          <cell r="M351">
            <v>1</v>
          </cell>
          <cell r="N351">
            <v>4.6736009999999997</v>
          </cell>
          <cell r="O351">
            <v>1.0072714337999999</v>
          </cell>
          <cell r="P351">
            <v>11126.06481089</v>
          </cell>
          <cell r="Q351">
            <v>3.8254655264911279</v>
          </cell>
          <cell r="S351">
            <v>399.96600000000001</v>
          </cell>
          <cell r="T351">
            <v>406.48599999999999</v>
          </cell>
        </row>
        <row r="352">
          <cell r="D352">
            <v>40004</v>
          </cell>
          <cell r="F352" t="str">
            <v xml:space="preserve"> </v>
          </cell>
          <cell r="G352" t="str">
            <v xml:space="preserve"> </v>
          </cell>
          <cell r="N352">
            <v>4.681203</v>
          </cell>
          <cell r="S352">
            <v>0</v>
          </cell>
        </row>
        <row r="353">
          <cell r="D353">
            <v>40025</v>
          </cell>
          <cell r="E353">
            <v>-0.43</v>
          </cell>
          <cell r="F353">
            <v>0.99570000000000003</v>
          </cell>
          <cell r="G353">
            <v>404.71800000000002</v>
          </cell>
          <cell r="H353">
            <v>1.8726</v>
          </cell>
          <cell r="I353">
            <v>-0.64</v>
          </cell>
          <cell r="J353">
            <v>0.1051</v>
          </cell>
          <cell r="K353">
            <v>1.0010509999999999</v>
          </cell>
          <cell r="L353">
            <v>0</v>
          </cell>
          <cell r="M353">
            <v>1</v>
          </cell>
          <cell r="N353">
            <v>4.6971410000000002</v>
          </cell>
          <cell r="O353">
            <v>1.007920156</v>
          </cell>
          <cell r="P353">
            <v>11126.06481089</v>
          </cell>
          <cell r="Q353">
            <v>3.8557638102335594</v>
          </cell>
          <cell r="S353">
            <v>397.39299999999997</v>
          </cell>
          <cell r="T353">
            <v>404.71800000000002</v>
          </cell>
        </row>
        <row r="354">
          <cell r="D354">
            <v>40035</v>
          </cell>
          <cell r="F354" t="str">
            <v xml:space="preserve"> </v>
          </cell>
          <cell r="G354" t="str">
            <v xml:space="preserve"> </v>
          </cell>
          <cell r="N354">
            <v>4.7047489999999996</v>
          </cell>
          <cell r="S354">
            <v>0</v>
          </cell>
        </row>
        <row r="355">
          <cell r="D355">
            <v>40056</v>
          </cell>
          <cell r="E355">
            <v>-0.36</v>
          </cell>
          <cell r="F355">
            <v>0.99639999999999995</v>
          </cell>
          <cell r="G355">
            <v>403.26101519999997</v>
          </cell>
          <cell r="H355">
            <v>1.8864000000000001</v>
          </cell>
          <cell r="I355">
            <v>0.09</v>
          </cell>
          <cell r="J355">
            <v>1.9699999999999999E-2</v>
          </cell>
          <cell r="K355">
            <v>1.000197</v>
          </cell>
          <cell r="L355">
            <v>0</v>
          </cell>
          <cell r="M355">
            <v>1</v>
          </cell>
          <cell r="N355">
            <v>4.7207689999999998</v>
          </cell>
          <cell r="O355">
            <v>1.0069374855</v>
          </cell>
          <cell r="P355">
            <v>11126.06481089</v>
          </cell>
          <cell r="Q355">
            <v>3.8825131157584791</v>
          </cell>
          <cell r="S355">
            <v>397.75799999999998</v>
          </cell>
          <cell r="T355">
            <v>403.26101519999997</v>
          </cell>
        </row>
        <row r="356">
          <cell r="D356">
            <v>40066</v>
          </cell>
          <cell r="F356" t="str">
            <v xml:space="preserve"> </v>
          </cell>
          <cell r="G356" t="str">
            <v xml:space="preserve"> </v>
          </cell>
          <cell r="N356">
            <v>4.7284160000000002</v>
          </cell>
          <cell r="S356">
            <v>0</v>
          </cell>
        </row>
        <row r="357">
          <cell r="D357">
            <v>40086</v>
          </cell>
          <cell r="E357">
            <v>0.42</v>
          </cell>
          <cell r="F357">
            <v>1.0042</v>
          </cell>
          <cell r="G357">
            <v>404.94499999999999</v>
          </cell>
          <cell r="H357">
            <v>1.7781</v>
          </cell>
          <cell r="I357">
            <v>0.25</v>
          </cell>
          <cell r="J357">
            <v>0</v>
          </cell>
          <cell r="K357">
            <v>1</v>
          </cell>
          <cell r="L357">
            <v>0</v>
          </cell>
          <cell r="M357">
            <v>1</v>
          </cell>
          <cell r="N357">
            <v>4.7437490000000002</v>
          </cell>
          <cell r="O357">
            <v>1.0069374855</v>
          </cell>
          <cell r="P357">
            <v>11126.06481089</v>
          </cell>
          <cell r="Q357">
            <v>3.9094479942026132</v>
          </cell>
          <cell r="S357">
            <v>398.738</v>
          </cell>
          <cell r="T357">
            <v>404.94499999999999</v>
          </cell>
        </row>
        <row r="358">
          <cell r="D358">
            <v>40096</v>
          </cell>
          <cell r="F358" t="str">
            <v xml:space="preserve"> </v>
          </cell>
          <cell r="G358" t="str">
            <v xml:space="preserve"> </v>
          </cell>
          <cell r="N358">
            <v>4.7514329999999996</v>
          </cell>
          <cell r="S358">
            <v>0</v>
          </cell>
        </row>
        <row r="359">
          <cell r="D359">
            <v>40117</v>
          </cell>
          <cell r="E359">
            <v>0.05</v>
          </cell>
          <cell r="F359">
            <v>1.0004999999999999</v>
          </cell>
          <cell r="G359">
            <v>405.12900000000002</v>
          </cell>
          <cell r="H359">
            <v>1.744</v>
          </cell>
          <cell r="I359">
            <v>-0.04</v>
          </cell>
          <cell r="J359">
            <v>0</v>
          </cell>
          <cell r="K359">
            <v>1</v>
          </cell>
          <cell r="L359">
            <v>0</v>
          </cell>
          <cell r="M359">
            <v>1</v>
          </cell>
          <cell r="N359">
            <v>4.7676090000000002</v>
          </cell>
          <cell r="O359">
            <v>1.0072690397999999</v>
          </cell>
          <cell r="P359">
            <v>11126.06481089</v>
          </cell>
          <cell r="Q359">
            <v>3.9378659272685019</v>
          </cell>
          <cell r="S359">
            <v>398.57499999999999</v>
          </cell>
          <cell r="T359">
            <v>405.12900000000002</v>
          </cell>
        </row>
        <row r="360">
          <cell r="D360">
            <v>40127</v>
          </cell>
          <cell r="F360" t="str">
            <v xml:space="preserve"> </v>
          </cell>
          <cell r="G360" t="str">
            <v xml:space="preserve"> </v>
          </cell>
          <cell r="N360">
            <v>4.7753319999999997</v>
          </cell>
          <cell r="S360">
            <v>0</v>
          </cell>
        </row>
        <row r="361">
          <cell r="D361">
            <v>40147</v>
          </cell>
          <cell r="E361">
            <v>0.1</v>
          </cell>
          <cell r="F361">
            <v>1.0009999999999999</v>
          </cell>
          <cell r="G361">
            <v>405.548</v>
          </cell>
          <cell r="H361">
            <v>1.7504999999999999</v>
          </cell>
          <cell r="I361">
            <v>7.0000000000000007E-2</v>
          </cell>
          <cell r="J361">
            <v>0</v>
          </cell>
          <cell r="K361">
            <v>1</v>
          </cell>
          <cell r="L361">
            <v>0</v>
          </cell>
          <cell r="M361">
            <v>1</v>
          </cell>
          <cell r="N361">
            <v>4.7908140000000001</v>
          </cell>
          <cell r="O361">
            <v>1.0062747042</v>
          </cell>
          <cell r="P361">
            <v>11126.06481089</v>
          </cell>
          <cell r="Q361">
            <v>3.9625748711413706</v>
          </cell>
          <cell r="S361">
            <v>398.85700000000003</v>
          </cell>
          <cell r="T361">
            <v>405.548</v>
          </cell>
        </row>
        <row r="362">
          <cell r="D362">
            <v>40157</v>
          </cell>
          <cell r="F362" t="str">
            <v xml:space="preserve"> </v>
          </cell>
          <cell r="G362" t="str">
            <v xml:space="preserve"> </v>
          </cell>
          <cell r="N362">
            <v>4.7985740000000003</v>
          </cell>
          <cell r="S362">
            <v>0</v>
          </cell>
        </row>
        <row r="363">
          <cell r="D363">
            <v>40178</v>
          </cell>
          <cell r="E363">
            <v>-0.26</v>
          </cell>
          <cell r="F363">
            <v>0.99739999999999995</v>
          </cell>
          <cell r="G363">
            <v>404.49900000000002</v>
          </cell>
          <cell r="H363">
            <v>1.7412000000000001</v>
          </cell>
          <cell r="I363">
            <v>-0.11</v>
          </cell>
          <cell r="J363">
            <v>5.33E-2</v>
          </cell>
          <cell r="K363">
            <v>1.0005329999999999</v>
          </cell>
          <cell r="L363">
            <v>0</v>
          </cell>
          <cell r="M363">
            <v>1</v>
          </cell>
          <cell r="N363">
            <v>4.8149129999999998</v>
          </cell>
          <cell r="O363">
            <v>1.0072686672</v>
          </cell>
          <cell r="P363">
            <v>11126.06481089</v>
          </cell>
          <cell r="Q363">
            <v>3.9913775091347801</v>
          </cell>
          <cell r="S363">
            <v>398.40699999999998</v>
          </cell>
          <cell r="T363">
            <v>404.49900000000002</v>
          </cell>
        </row>
        <row r="364">
          <cell r="D364">
            <v>40188</v>
          </cell>
          <cell r="F364" t="str">
            <v xml:space="preserve"> </v>
          </cell>
          <cell r="G364" t="str">
            <v xml:space="preserve"> </v>
          </cell>
          <cell r="N364">
            <v>4.8227130000000002</v>
          </cell>
          <cell r="S364">
            <v>0</v>
          </cell>
        </row>
        <row r="365">
          <cell r="D365">
            <v>40209</v>
          </cell>
          <cell r="E365">
            <v>0.63</v>
          </cell>
          <cell r="F365">
            <v>1.0063</v>
          </cell>
          <cell r="G365">
            <v>407.04899999999998</v>
          </cell>
          <cell r="H365">
            <v>1.8748</v>
          </cell>
          <cell r="I365">
            <v>1.01</v>
          </cell>
          <cell r="J365">
            <v>0</v>
          </cell>
          <cell r="K365">
            <v>1</v>
          </cell>
          <cell r="L365">
            <v>0</v>
          </cell>
          <cell r="M365">
            <v>1</v>
          </cell>
          <cell r="N365">
            <v>4.8391339999999996</v>
          </cell>
          <cell r="O365">
            <v>1.006937113</v>
          </cell>
          <cell r="P365">
            <v>11126.06481089</v>
          </cell>
          <cell r="Q365">
            <v>4.0190661459413066</v>
          </cell>
          <cell r="S365">
            <v>402.42500000000001</v>
          </cell>
          <cell r="T365">
            <v>407.04899999999998</v>
          </cell>
        </row>
        <row r="366">
          <cell r="D366">
            <v>40219</v>
          </cell>
          <cell r="F366" t="str">
            <v xml:space="preserve"> </v>
          </cell>
          <cell r="G366" t="str">
            <v xml:space="preserve"> </v>
          </cell>
          <cell r="N366">
            <v>4.8469720000000001</v>
          </cell>
          <cell r="S366">
            <v>0</v>
          </cell>
        </row>
        <row r="367">
          <cell r="D367">
            <v>40237</v>
          </cell>
          <cell r="E367">
            <v>1.18</v>
          </cell>
          <cell r="F367">
            <v>1.0118</v>
          </cell>
          <cell r="G367">
            <v>411.84300000000002</v>
          </cell>
          <cell r="H367">
            <v>1.8109999999999999</v>
          </cell>
          <cell r="I367">
            <v>1.0900000000000001</v>
          </cell>
          <cell r="J367">
            <v>0</v>
          </cell>
          <cell r="K367">
            <v>1</v>
          </cell>
          <cell r="L367">
            <v>0</v>
          </cell>
          <cell r="M367">
            <v>1</v>
          </cell>
          <cell r="N367">
            <v>4.8611139999999997</v>
          </cell>
          <cell r="O367">
            <v>1.00594347723255</v>
          </cell>
          <cell r="P367">
            <v>11126.06481089</v>
          </cell>
          <cell r="Q367">
            <v>4.0429533740758208</v>
          </cell>
          <cell r="S367">
            <v>406.82600000000002</v>
          </cell>
          <cell r="T367">
            <v>411.84300000000002</v>
          </cell>
        </row>
        <row r="368">
          <cell r="D368">
            <v>40247</v>
          </cell>
          <cell r="F368" t="str">
            <v xml:space="preserve"> </v>
          </cell>
          <cell r="G368" t="str">
            <v xml:space="preserve"> </v>
          </cell>
          <cell r="N368">
            <v>4.868989</v>
          </cell>
          <cell r="S368">
            <v>0</v>
          </cell>
        </row>
        <row r="369">
          <cell r="D369">
            <v>40268</v>
          </cell>
          <cell r="E369">
            <v>0.94</v>
          </cell>
          <cell r="F369">
            <v>1.0094000000000001</v>
          </cell>
          <cell r="G369">
            <v>415.73399999999998</v>
          </cell>
          <cell r="H369">
            <v>1.7809999999999999</v>
          </cell>
          <cell r="I369">
            <v>0.63</v>
          </cell>
          <cell r="J369">
            <v>7.9200000000000007E-2</v>
          </cell>
          <cell r="K369">
            <v>1.0007919999999999</v>
          </cell>
          <cell r="L369">
            <v>0</v>
          </cell>
          <cell r="M369">
            <v>1</v>
          </cell>
          <cell r="N369">
            <v>4.885567</v>
          </cell>
          <cell r="O369">
            <v>1.0072690397999999</v>
          </cell>
          <cell r="P369">
            <v>11126.06481089</v>
          </cell>
          <cell r="Q369">
            <v>4.0723417630615222</v>
          </cell>
          <cell r="S369">
            <v>409.399</v>
          </cell>
          <cell r="T369">
            <v>415.73399999999998</v>
          </cell>
        </row>
        <row r="370">
          <cell r="D370">
            <v>40278</v>
          </cell>
          <cell r="F370" t="str">
            <v xml:space="preserve"> </v>
          </cell>
          <cell r="G370" t="str">
            <v xml:space="preserve"> </v>
          </cell>
          <cell r="N370">
            <v>4.8964809999999996</v>
          </cell>
          <cell r="S370">
            <v>0</v>
          </cell>
        </row>
        <row r="371">
          <cell r="D371">
            <v>40298</v>
          </cell>
          <cell r="E371">
            <v>0.77</v>
          </cell>
          <cell r="F371">
            <v>1.0077</v>
          </cell>
          <cell r="G371">
            <v>418.91699999999997</v>
          </cell>
          <cell r="H371">
            <v>1.7305999999999999</v>
          </cell>
          <cell r="I371">
            <v>0.72</v>
          </cell>
          <cell r="J371">
            <v>0</v>
          </cell>
          <cell r="K371">
            <v>1</v>
          </cell>
          <cell r="L371">
            <v>0</v>
          </cell>
          <cell r="M371">
            <v>1</v>
          </cell>
          <cell r="N371">
            <v>4.9093470000000003</v>
          </cell>
          <cell r="O371">
            <v>1.00663166</v>
          </cell>
          <cell r="P371">
            <v>11126.06481089</v>
          </cell>
          <cell r="Q371">
            <v>4.0993481490379473</v>
          </cell>
          <cell r="S371">
            <v>412.34100000000001</v>
          </cell>
          <cell r="T371">
            <v>418.91699999999997</v>
          </cell>
        </row>
        <row r="372">
          <cell r="D372">
            <v>40308</v>
          </cell>
          <cell r="F372" t="str">
            <v xml:space="preserve"> </v>
          </cell>
          <cell r="G372" t="str">
            <v xml:space="preserve"> </v>
          </cell>
          <cell r="N372">
            <v>4.9173</v>
          </cell>
          <cell r="S372">
            <v>0</v>
          </cell>
        </row>
        <row r="373">
          <cell r="D373">
            <v>40329</v>
          </cell>
          <cell r="E373">
            <v>1.19</v>
          </cell>
          <cell r="F373">
            <v>1.0119</v>
          </cell>
          <cell r="G373">
            <v>423.88499999999999</v>
          </cell>
          <cell r="H373">
            <v>1.8167</v>
          </cell>
          <cell r="I373">
            <v>1.57</v>
          </cell>
          <cell r="J373">
            <v>5.0999999999999997E-2</v>
          </cell>
          <cell r="K373">
            <v>1.00051</v>
          </cell>
          <cell r="L373">
            <v>0</v>
          </cell>
          <cell r="M373">
            <v>1</v>
          </cell>
          <cell r="N373">
            <v>4.9340419999999998</v>
          </cell>
          <cell r="O373">
            <v>1.0075140051</v>
          </cell>
          <cell r="P373">
            <v>11126.06481089</v>
          </cell>
          <cell r="Q373">
            <v>4.1301506719364944</v>
          </cell>
          <cell r="S373">
            <v>418.81099999999998</v>
          </cell>
          <cell r="T373">
            <v>423.88499999999999</v>
          </cell>
        </row>
        <row r="374">
          <cell r="D374">
            <v>40339</v>
          </cell>
          <cell r="F374" t="str">
            <v xml:space="preserve"> </v>
          </cell>
          <cell r="G374" t="str">
            <v xml:space="preserve"> </v>
          </cell>
          <cell r="N374">
            <v>4.9420349999999997</v>
          </cell>
          <cell r="S374">
            <v>0</v>
          </cell>
          <cell r="T374">
            <v>0</v>
          </cell>
        </row>
        <row r="375">
          <cell r="D375">
            <v>40359</v>
          </cell>
          <cell r="E375">
            <v>0.85</v>
          </cell>
          <cell r="F375">
            <v>1.0085</v>
          </cell>
          <cell r="G375">
            <v>427.48899999999998</v>
          </cell>
          <cell r="H375">
            <v>1.8015000000000001</v>
          </cell>
          <cell r="I375">
            <v>0.34</v>
          </cell>
          <cell r="J375">
            <v>5.8900000000000001E-2</v>
          </cell>
          <cell r="K375">
            <v>1.000589</v>
          </cell>
          <cell r="L375">
            <v>0</v>
          </cell>
          <cell r="M375">
            <v>1</v>
          </cell>
          <cell r="N375">
            <v>4.9580580000000003</v>
          </cell>
          <cell r="O375">
            <v>1.0078976982000001</v>
          </cell>
          <cell r="P375">
            <v>11126.06481089</v>
          </cell>
          <cell r="Q375">
            <v>4.1627693554639764</v>
          </cell>
          <cell r="S375">
            <v>420.24099999999999</v>
          </cell>
          <cell r="T375">
            <v>427.48899999999998</v>
          </cell>
        </row>
        <row r="376">
          <cell r="D376">
            <v>40369</v>
          </cell>
          <cell r="F376" t="str">
            <v xml:space="preserve"> </v>
          </cell>
          <cell r="G376" t="str">
            <v xml:space="preserve"> </v>
          </cell>
          <cell r="N376">
            <v>4.9660900000000003</v>
          </cell>
          <cell r="S376">
            <v>0</v>
          </cell>
          <cell r="T376">
            <v>0</v>
          </cell>
        </row>
        <row r="377">
          <cell r="D377">
            <v>40390</v>
          </cell>
          <cell r="E377">
            <v>0.15</v>
          </cell>
          <cell r="F377">
            <v>1.0015000000000001</v>
          </cell>
          <cell r="G377">
            <v>428.15</v>
          </cell>
          <cell r="H377">
            <v>1.7572000000000001</v>
          </cell>
          <cell r="I377">
            <v>0.22</v>
          </cell>
          <cell r="J377">
            <v>0.11509999999999999</v>
          </cell>
          <cell r="K377">
            <v>1.0011509999999999</v>
          </cell>
          <cell r="L377">
            <v>0</v>
          </cell>
          <cell r="M377">
            <v>1</v>
          </cell>
          <cell r="N377">
            <v>4.9829980000000003</v>
          </cell>
          <cell r="O377">
            <v>1.0089976624999999</v>
          </cell>
          <cell r="P377">
            <v>11126.06481089</v>
          </cell>
          <cell r="Q377">
            <v>4.2002245491897829</v>
          </cell>
          <cell r="S377">
            <v>421.154</v>
          </cell>
          <cell r="T377">
            <v>428.15</v>
          </cell>
        </row>
        <row r="378">
          <cell r="D378">
            <v>40400</v>
          </cell>
          <cell r="F378" t="str">
            <v xml:space="preserve"> </v>
          </cell>
          <cell r="G378" t="str">
            <v xml:space="preserve"> </v>
          </cell>
          <cell r="N378">
            <v>4.9910709999999998</v>
          </cell>
          <cell r="S378">
            <v>0</v>
          </cell>
          <cell r="T378">
            <v>0</v>
          </cell>
        </row>
        <row r="379">
          <cell r="D379">
            <v>40421</v>
          </cell>
          <cell r="E379">
            <v>0.29622397782189669</v>
          </cell>
          <cell r="F379">
            <v>1.002962239778219</v>
          </cell>
          <cell r="G379">
            <v>429.41828296104444</v>
          </cell>
          <cell r="H379">
            <v>1.845</v>
          </cell>
          <cell r="I379">
            <v>0.44684012009816865</v>
          </cell>
          <cell r="J379">
            <v>0.11090340086472583</v>
          </cell>
          <cell r="K379">
            <v>1.0011090340086473</v>
          </cell>
          <cell r="L379">
            <v>0</v>
          </cell>
          <cell r="M379">
            <v>1</v>
          </cell>
          <cell r="N379">
            <v>2.8550360000000001</v>
          </cell>
          <cell r="O379">
            <v>1</v>
          </cell>
          <cell r="P379">
            <v>11126.06481089</v>
          </cell>
          <cell r="Q379">
            <v>4.2002245491897829</v>
          </cell>
          <cell r="S379">
            <v>423.03588503939824</v>
          </cell>
          <cell r="T379">
            <v>429.41828296104444</v>
          </cell>
        </row>
        <row r="380">
          <cell r="D380">
            <v>40431</v>
          </cell>
          <cell r="F380" t="str">
            <v xml:space="preserve"> </v>
          </cell>
          <cell r="G380" t="str">
            <v xml:space="preserve"> </v>
          </cell>
          <cell r="N380">
            <v>5.0457813607589603</v>
          </cell>
          <cell r="S380">
            <v>0</v>
          </cell>
          <cell r="T380">
            <v>0</v>
          </cell>
        </row>
        <row r="381">
          <cell r="D381">
            <v>40451</v>
          </cell>
          <cell r="E381">
            <v>0.19134382309273779</v>
          </cell>
          <cell r="F381">
            <v>1.0019134382309274</v>
          </cell>
          <cell r="G381">
            <v>430.23994832072128</v>
          </cell>
          <cell r="H381">
            <v>1.8483333333333321</v>
          </cell>
          <cell r="I381">
            <v>0.16417190899045142</v>
          </cell>
          <cell r="J381">
            <v>8.3149428999340635E-2</v>
          </cell>
          <cell r="K381">
            <v>1.0008314942899934</v>
          </cell>
          <cell r="L381">
            <v>0</v>
          </cell>
          <cell r="M381">
            <v>1</v>
          </cell>
          <cell r="N381">
            <v>2.8550360000000001</v>
          </cell>
          <cell r="O381">
            <v>1</v>
          </cell>
          <cell r="P381">
            <v>11126.06481089</v>
          </cell>
          <cell r="Q381">
            <v>4.2002245491897829</v>
          </cell>
          <cell r="S381">
            <v>423.7303911275821</v>
          </cell>
          <cell r="T381">
            <v>430.23994832072128</v>
          </cell>
        </row>
        <row r="382">
          <cell r="D382">
            <v>40461</v>
          </cell>
          <cell r="F382" t="str">
            <v xml:space="preserve"> </v>
          </cell>
          <cell r="G382" t="str">
            <v xml:space="preserve"> </v>
          </cell>
          <cell r="N382">
            <v>5.0713374105438342</v>
          </cell>
          <cell r="S382">
            <v>0</v>
          </cell>
          <cell r="T382">
            <v>0</v>
          </cell>
        </row>
        <row r="383">
          <cell r="D383">
            <v>40482</v>
          </cell>
          <cell r="E383">
            <v>0.33567507754437287</v>
          </cell>
          <cell r="F383">
            <v>1.0033567507754437</v>
          </cell>
          <cell r="G383">
            <v>431.68415660087373</v>
          </cell>
          <cell r="H383">
            <v>1.851666666666665</v>
          </cell>
          <cell r="I383">
            <v>0.18124347435053423</v>
          </cell>
          <cell r="J383">
            <v>5.5404878443354733E-2</v>
          </cell>
          <cell r="K383">
            <v>1.0005540487844335</v>
          </cell>
          <cell r="L383">
            <v>0</v>
          </cell>
          <cell r="M383">
            <v>1</v>
          </cell>
          <cell r="N383">
            <v>2.8550360000000001</v>
          </cell>
          <cell r="O383">
            <v>1</v>
          </cell>
          <cell r="P383">
            <v>11126.06481089</v>
          </cell>
          <cell r="Q383">
            <v>4.2002245491897829</v>
          </cell>
          <cell r="S383">
            <v>424.49837481034081</v>
          </cell>
          <cell r="T383">
            <v>431.68415660087373</v>
          </cell>
        </row>
        <row r="384">
          <cell r="D384">
            <v>40492</v>
          </cell>
          <cell r="F384" t="str">
            <v xml:space="preserve"> </v>
          </cell>
          <cell r="G384" t="str">
            <v xml:space="preserve"> </v>
          </cell>
          <cell r="N384">
            <v>5.0970228975028373</v>
          </cell>
          <cell r="S384">
            <v>0</v>
          </cell>
          <cell r="T384">
            <v>0</v>
          </cell>
        </row>
        <row r="385">
          <cell r="D385">
            <v>40512</v>
          </cell>
          <cell r="E385">
            <v>0.49580328522969008</v>
          </cell>
          <cell r="F385">
            <v>1.0049580328522969</v>
          </cell>
          <cell r="G385">
            <v>433.82446083111694</v>
          </cell>
          <cell r="H385">
            <v>1.855</v>
          </cell>
          <cell r="I385">
            <v>0.28014863639176379</v>
          </cell>
          <cell r="J385">
            <v>5.5404878443354733E-2</v>
          </cell>
          <cell r="K385">
            <v>1.0005540487844335</v>
          </cell>
          <cell r="L385">
            <v>0</v>
          </cell>
          <cell r="M385">
            <v>1</v>
          </cell>
          <cell r="N385">
            <v>2.8550360000000001</v>
          </cell>
          <cell r="O385">
            <v>1</v>
          </cell>
          <cell r="P385">
            <v>11126.06481089</v>
          </cell>
          <cell r="Q385">
            <v>4.2002245491897829</v>
          </cell>
          <cell r="S385">
            <v>425.68760121887715</v>
          </cell>
          <cell r="T385">
            <v>433.82446083111694</v>
          </cell>
        </row>
        <row r="386">
          <cell r="D386">
            <v>40522</v>
          </cell>
          <cell r="F386" t="str">
            <v xml:space="preserve"> </v>
          </cell>
          <cell r="G386" t="str">
            <v xml:space="preserve"> </v>
          </cell>
          <cell r="N386">
            <v>5.1228384772138922</v>
          </cell>
          <cell r="S386">
            <v>0</v>
          </cell>
          <cell r="T386">
            <v>0</v>
          </cell>
        </row>
        <row r="387">
          <cell r="D387">
            <v>40543</v>
          </cell>
          <cell r="E387">
            <v>0.5137474177649981</v>
          </cell>
          <cell r="F387">
            <v>1.00513747417765</v>
          </cell>
          <cell r="G387">
            <v>436.05322279626972</v>
          </cell>
          <cell r="H387">
            <v>1.858333333333331</v>
          </cell>
          <cell r="I387">
            <v>0.17782960792449565</v>
          </cell>
          <cell r="J387">
            <v>0.13866679714986674</v>
          </cell>
          <cell r="K387">
            <v>1.0013866679714987</v>
          </cell>
          <cell r="L387">
            <v>0</v>
          </cell>
          <cell r="M387">
            <v>1</v>
          </cell>
          <cell r="N387">
            <v>2.8550360000000001</v>
          </cell>
          <cell r="O387">
            <v>1</v>
          </cell>
          <cell r="P387">
            <v>11126.06481089</v>
          </cell>
          <cell r="Q387">
            <v>4.2002245491897829</v>
          </cell>
          <cell r="S387">
            <v>426.44459981110788</v>
          </cell>
          <cell r="T387">
            <v>436.05322279626972</v>
          </cell>
        </row>
        <row r="388">
          <cell r="D388">
            <v>40553</v>
          </cell>
          <cell r="F388" t="str">
            <v xml:space="preserve"> </v>
          </cell>
          <cell r="G388" t="str">
            <v xml:space="preserve"> </v>
          </cell>
          <cell r="N388">
            <v>5.1487848085753161</v>
          </cell>
          <cell r="S388">
            <v>0</v>
          </cell>
          <cell r="T388">
            <v>0</v>
          </cell>
        </row>
        <row r="389">
          <cell r="D389">
            <v>40574</v>
          </cell>
          <cell r="E389">
            <v>0.436540759110704</v>
          </cell>
          <cell r="F389">
            <v>1.004365407591107</v>
          </cell>
          <cell r="G389">
            <v>437.95677284519127</v>
          </cell>
          <cell r="H389">
            <v>1.8625</v>
          </cell>
          <cell r="I389">
            <v>0.29009042037400068</v>
          </cell>
          <cell r="J389">
            <v>8.3149428999340635E-2</v>
          </cell>
          <cell r="K389">
            <v>1.0008314942899934</v>
          </cell>
          <cell r="L389">
            <v>0</v>
          </cell>
          <cell r="M389">
            <v>1</v>
          </cell>
          <cell r="N389">
            <v>2.8550360000000001</v>
          </cell>
          <cell r="O389">
            <v>1</v>
          </cell>
          <cell r="P389">
            <v>11126.06481089</v>
          </cell>
          <cell r="Q389">
            <v>4.2002245491897829</v>
          </cell>
          <cell r="S389">
            <v>427.68167474336212</v>
          </cell>
          <cell r="T389">
            <v>437.95677284519127</v>
          </cell>
        </row>
        <row r="390">
          <cell r="D390">
            <v>40584</v>
          </cell>
          <cell r="F390" t="str">
            <v xml:space="preserve"> </v>
          </cell>
          <cell r="G390" t="str">
            <v xml:space="preserve"> </v>
          </cell>
          <cell r="N390">
            <v>5.1748625538226376</v>
          </cell>
          <cell r="S390">
            <v>0</v>
          </cell>
          <cell r="T390">
            <v>0</v>
          </cell>
        </row>
        <row r="391">
          <cell r="D391">
            <v>40602</v>
          </cell>
          <cell r="E391">
            <v>0.34034612414173271</v>
          </cell>
          <cell r="F391">
            <v>1.0034034612414173</v>
          </cell>
          <cell r="G391">
            <v>439.44734174698607</v>
          </cell>
          <cell r="H391">
            <v>1.8674999999999999</v>
          </cell>
          <cell r="I391">
            <v>0.39127577963686822</v>
          </cell>
          <cell r="J391">
            <v>5.5404878443354733E-2</v>
          </cell>
          <cell r="K391">
            <v>1.0005540487844335</v>
          </cell>
          <cell r="L391">
            <v>0</v>
          </cell>
          <cell r="M391">
            <v>1</v>
          </cell>
          <cell r="N391">
            <v>2.8550360000000001</v>
          </cell>
          <cell r="O391">
            <v>1</v>
          </cell>
          <cell r="P391">
            <v>11126.06481089</v>
          </cell>
          <cell r="Q391">
            <v>4.2002245491897829</v>
          </cell>
          <cell r="S391">
            <v>429.35508955057821</v>
          </cell>
          <cell r="T391">
            <v>439.44734174698607</v>
          </cell>
        </row>
        <row r="392">
          <cell r="D392">
            <v>40612</v>
          </cell>
          <cell r="F392" t="str">
            <v xml:space="preserve"> </v>
          </cell>
          <cell r="G392" t="str">
            <v xml:space="preserve"> </v>
          </cell>
          <cell r="N392">
            <v>5.2010723785454989</v>
          </cell>
          <cell r="S392">
            <v>0</v>
          </cell>
          <cell r="T392">
            <v>0</v>
          </cell>
        </row>
        <row r="393">
          <cell r="D393">
            <v>40633</v>
          </cell>
          <cell r="E393">
            <v>0.31802697480451947</v>
          </cell>
          <cell r="F393">
            <v>1.0031802697480452</v>
          </cell>
          <cell r="G393">
            <v>440.84490283380291</v>
          </cell>
          <cell r="H393">
            <v>1.8725000000000001</v>
          </cell>
          <cell r="I393">
            <v>0.33709155489229925</v>
          </cell>
          <cell r="J393">
            <v>8.3149428999340635E-2</v>
          </cell>
          <cell r="K393">
            <v>1.0008314942899934</v>
          </cell>
          <cell r="L393">
            <v>0</v>
          </cell>
          <cell r="M393">
            <v>1</v>
          </cell>
          <cell r="N393">
            <v>2.8550360000000001</v>
          </cell>
          <cell r="O393">
            <v>1</v>
          </cell>
          <cell r="P393">
            <v>11126.06481089</v>
          </cell>
          <cell r="Q393">
            <v>4.2002245491897829</v>
          </cell>
          <cell r="S393">
            <v>430.80240929795349</v>
          </cell>
          <cell r="T393">
            <v>440.84490283380291</v>
          </cell>
        </row>
        <row r="394">
          <cell r="D394">
            <v>40643</v>
          </cell>
          <cell r="F394" t="str">
            <v xml:space="preserve"> </v>
          </cell>
          <cell r="G394" t="str">
            <v xml:space="preserve"> </v>
          </cell>
          <cell r="N394">
            <v>5.2274149517046435</v>
          </cell>
          <cell r="S394">
            <v>0</v>
          </cell>
          <cell r="T394">
            <v>0</v>
          </cell>
        </row>
        <row r="395">
          <cell r="D395">
            <v>40663</v>
          </cell>
          <cell r="E395">
            <v>0.35380048603383951</v>
          </cell>
          <cell r="F395">
            <v>1.0035380048603384</v>
          </cell>
          <cell r="G395">
            <v>442.40461424268432</v>
          </cell>
          <cell r="H395">
            <v>1.8774999999999999</v>
          </cell>
          <cell r="I395">
            <v>0.41654423802677254</v>
          </cell>
          <cell r="J395">
            <v>2.9060206889108819E-2</v>
          </cell>
          <cell r="K395">
            <v>1.0002906020688911</v>
          </cell>
          <cell r="L395">
            <v>0</v>
          </cell>
          <cell r="M395">
            <v>1</v>
          </cell>
          <cell r="N395">
            <v>2.8550360000000001</v>
          </cell>
          <cell r="O395">
            <v>1</v>
          </cell>
          <cell r="P395">
            <v>11126.06481089</v>
          </cell>
          <cell r="Q395">
            <v>4.2002245491897829</v>
          </cell>
          <cell r="S395">
            <v>432.59689191116462</v>
          </cell>
          <cell r="T395">
            <v>442.40461424268432</v>
          </cell>
        </row>
        <row r="396">
          <cell r="D396">
            <v>40673</v>
          </cell>
          <cell r="F396" t="str">
            <v xml:space="preserve"> </v>
          </cell>
          <cell r="G396" t="str">
            <v xml:space="preserve"> </v>
          </cell>
          <cell r="N396">
            <v>5.2538909456489922</v>
          </cell>
          <cell r="S396">
            <v>0</v>
          </cell>
          <cell r="T396">
            <v>0</v>
          </cell>
        </row>
        <row r="397">
          <cell r="D397">
            <v>40694</v>
          </cell>
          <cell r="E397">
            <v>0.23110837327924294</v>
          </cell>
          <cell r="F397">
            <v>1.0023110837327924</v>
          </cell>
          <cell r="G397">
            <v>443.42704834997289</v>
          </cell>
          <cell r="H397">
            <v>1.8825000000000001</v>
          </cell>
          <cell r="I397">
            <v>0.52831382886500133</v>
          </cell>
          <cell r="J397">
            <v>0.10202973398047988</v>
          </cell>
          <cell r="K397">
            <v>1.0010202973398048</v>
          </cell>
          <cell r="L397">
            <v>0</v>
          </cell>
          <cell r="M397">
            <v>1</v>
          </cell>
          <cell r="N397">
            <v>2.8550360000000001</v>
          </cell>
          <cell r="O397">
            <v>1</v>
          </cell>
          <cell r="P397">
            <v>11126.06481089</v>
          </cell>
          <cell r="Q397">
            <v>4.2002245491897829</v>
          </cell>
          <cell r="S397">
            <v>434.88236111437146</v>
          </cell>
          <cell r="T397">
            <v>443.42704834997289</v>
          </cell>
        </row>
        <row r="398">
          <cell r="D398">
            <v>40704</v>
          </cell>
          <cell r="F398" t="str">
            <v xml:space="preserve"> </v>
          </cell>
          <cell r="G398" t="str">
            <v xml:space="preserve"> </v>
          </cell>
          <cell r="N398">
            <v>5.2805010361328</v>
          </cell>
          <cell r="S398">
            <v>0</v>
          </cell>
          <cell r="T398">
            <v>0</v>
          </cell>
        </row>
        <row r="399">
          <cell r="D399">
            <v>40724</v>
          </cell>
          <cell r="E399">
            <v>0.24426694403623106</v>
          </cell>
          <cell r="F399">
            <v>1.0024426694403623</v>
          </cell>
          <cell r="G399">
            <v>444.51019405000744</v>
          </cell>
          <cell r="H399">
            <v>1.8875</v>
          </cell>
          <cell r="I399">
            <v>0.46704778546884373</v>
          </cell>
          <cell r="J399">
            <v>8.7817601016859648E-2</v>
          </cell>
          <cell r="K399">
            <v>1.0008781760101686</v>
          </cell>
          <cell r="L399">
            <v>0</v>
          </cell>
          <cell r="M399">
            <v>1</v>
          </cell>
          <cell r="N399">
            <v>2.8550360000000001</v>
          </cell>
          <cell r="O399">
            <v>1</v>
          </cell>
          <cell r="P399">
            <v>11126.06481089</v>
          </cell>
          <cell r="Q399">
            <v>4.2002245491897829</v>
          </cell>
          <cell r="S399">
            <v>436.91346955135077</v>
          </cell>
          <cell r="T399">
            <v>444.51019405000744</v>
          </cell>
        </row>
        <row r="400">
          <cell r="D400">
            <v>40734</v>
          </cell>
          <cell r="F400" t="str">
            <v xml:space="preserve"> </v>
          </cell>
          <cell r="G400" t="str">
            <v xml:space="preserve"> </v>
          </cell>
          <cell r="N400">
            <v>5.3072459023329062</v>
          </cell>
          <cell r="S400">
            <v>0</v>
          </cell>
          <cell r="T400">
            <v>0</v>
          </cell>
        </row>
        <row r="401">
          <cell r="D401">
            <v>40755</v>
          </cell>
          <cell r="E401">
            <v>0.3721226454031612</v>
          </cell>
          <cell r="F401">
            <v>1.0037212264540316</v>
          </cell>
          <cell r="G401">
            <v>446.16431714319305</v>
          </cell>
          <cell r="H401">
            <v>1.8925000000000001</v>
          </cell>
          <cell r="I401">
            <v>0.41293513981455199</v>
          </cell>
          <cell r="J401">
            <v>8.0948994201124336E-2</v>
          </cell>
          <cell r="K401">
            <v>1.0008094899420112</v>
          </cell>
          <cell r="L401">
            <v>0</v>
          </cell>
          <cell r="M401">
            <v>1</v>
          </cell>
          <cell r="N401">
            <v>2.8550360000000001</v>
          </cell>
          <cell r="O401">
            <v>1</v>
          </cell>
          <cell r="P401">
            <v>11126.06481089</v>
          </cell>
          <cell r="Q401">
            <v>4.2002245491897829</v>
          </cell>
          <cell r="S401">
            <v>438.71763879771123</v>
          </cell>
          <cell r="T401">
            <v>446.16431714319305</v>
          </cell>
        </row>
        <row r="402">
          <cell r="D402">
            <v>40765</v>
          </cell>
          <cell r="F402" t="str">
            <v xml:space="preserve"> </v>
          </cell>
          <cell r="G402" t="str">
            <v xml:space="preserve"> </v>
          </cell>
          <cell r="N402">
            <v>5.3341262268660703</v>
          </cell>
          <cell r="S402">
            <v>0</v>
          </cell>
          <cell r="T402">
            <v>0</v>
          </cell>
        </row>
        <row r="403">
          <cell r="D403">
            <v>40786</v>
          </cell>
          <cell r="E403">
            <v>0.2639042404473102</v>
          </cell>
          <cell r="F403">
            <v>1.0026390424044731</v>
          </cell>
          <cell r="G403">
            <v>447.3417636954967</v>
          </cell>
          <cell r="H403">
            <v>1.8975</v>
          </cell>
          <cell r="I403">
            <v>0.4742589504238115</v>
          </cell>
          <cell r="J403">
            <v>0.11928285549778206</v>
          </cell>
          <cell r="K403">
            <v>1.0011928285549778</v>
          </cell>
          <cell r="L403">
            <v>0</v>
          </cell>
          <cell r="M403">
            <v>1</v>
          </cell>
          <cell r="N403">
            <v>2.8550360000000001</v>
          </cell>
          <cell r="O403">
            <v>1</v>
          </cell>
          <cell r="P403">
            <v>11126.06481089</v>
          </cell>
          <cell r="Q403">
            <v>4.2002245491897829</v>
          </cell>
          <cell r="S403">
            <v>440.79829646679741</v>
          </cell>
          <cell r="T403">
            <v>447.3417636954967</v>
          </cell>
        </row>
        <row r="404">
          <cell r="D404">
            <v>40796</v>
          </cell>
          <cell r="F404" t="str">
            <v xml:space="preserve"> </v>
          </cell>
          <cell r="G404" t="str">
            <v xml:space="preserve"> </v>
          </cell>
          <cell r="N404">
            <v>5.3611426958063912</v>
          </cell>
          <cell r="S404">
            <v>0</v>
          </cell>
          <cell r="T404">
            <v>0</v>
          </cell>
        </row>
        <row r="405">
          <cell r="D405">
            <v>40816</v>
          </cell>
          <cell r="E405">
            <v>0.17047683749449316</v>
          </cell>
          <cell r="F405">
            <v>1.0017047683749449</v>
          </cell>
          <cell r="G405">
            <v>448.10437778703687</v>
          </cell>
          <cell r="H405">
            <v>1.9025000000000001</v>
          </cell>
          <cell r="I405">
            <v>0.17423071712519</v>
          </cell>
          <cell r="J405">
            <v>6.8926714362183006E-2</v>
          </cell>
          <cell r="K405">
            <v>1.0006892671436218</v>
          </cell>
          <cell r="L405">
            <v>0</v>
          </cell>
          <cell r="M405">
            <v>1</v>
          </cell>
          <cell r="N405">
            <v>2.8550360000000001</v>
          </cell>
          <cell r="O405">
            <v>1</v>
          </cell>
          <cell r="P405">
            <v>11126.06481089</v>
          </cell>
          <cell r="Q405">
            <v>4.2002245491897829</v>
          </cell>
          <cell r="S405">
            <v>441.56630249980714</v>
          </cell>
          <cell r="T405">
            <v>448.10437778703687</v>
          </cell>
        </row>
        <row r="406">
          <cell r="D406">
            <v>40826</v>
          </cell>
          <cell r="F406" t="str">
            <v xml:space="preserve"> </v>
          </cell>
          <cell r="G406" t="str">
            <v xml:space="preserve"> </v>
          </cell>
          <cell r="N406">
            <v>5.3882959987028203</v>
          </cell>
          <cell r="S406">
            <v>0</v>
          </cell>
          <cell r="T406">
            <v>0</v>
          </cell>
        </row>
        <row r="407">
          <cell r="D407">
            <v>40847</v>
          </cell>
          <cell r="E407">
            <v>0.29904458492615582</v>
          </cell>
          <cell r="F407">
            <v>1.0029904458492616</v>
          </cell>
          <cell r="G407">
            <v>449.44440966362606</v>
          </cell>
          <cell r="H407">
            <v>1.9075</v>
          </cell>
          <cell r="I407">
            <v>0.19234926074924719</v>
          </cell>
          <cell r="J407">
            <v>4.3760587625074621E-2</v>
          </cell>
          <cell r="K407">
            <v>1.0004376058762507</v>
          </cell>
          <cell r="L407">
            <v>0</v>
          </cell>
          <cell r="M407">
            <v>1</v>
          </cell>
          <cell r="N407">
            <v>2.8550360000000001</v>
          </cell>
          <cell r="O407">
            <v>1</v>
          </cell>
          <cell r="P407">
            <v>11126.06481089</v>
          </cell>
          <cell r="Q407">
            <v>4.2002245491897829</v>
          </cell>
          <cell r="S407">
            <v>442.4156520183833</v>
          </cell>
          <cell r="T407">
            <v>449.44440966362606</v>
          </cell>
        </row>
        <row r="408">
          <cell r="D408">
            <v>40857</v>
          </cell>
          <cell r="F408" t="str">
            <v xml:space="preserve"> </v>
          </cell>
          <cell r="G408" t="str">
            <v xml:space="preserve"> </v>
          </cell>
          <cell r="N408">
            <v>5.4155868285967603</v>
          </cell>
          <cell r="S408">
            <v>0</v>
          </cell>
          <cell r="T408">
            <v>0</v>
          </cell>
        </row>
        <row r="409">
          <cell r="D409">
            <v>40877</v>
          </cell>
          <cell r="E409">
            <v>0.44166040333220025</v>
          </cell>
          <cell r="F409">
            <v>1.004416604033322</v>
          </cell>
          <cell r="G409">
            <v>451.42942765610047</v>
          </cell>
          <cell r="H409">
            <v>1.9125000000000056</v>
          </cell>
          <cell r="I409">
            <v>0.29732387428509366</v>
          </cell>
          <cell r="J409">
            <v>4.3760587625074621E-2</v>
          </cell>
          <cell r="K409">
            <v>1.0004376058762507</v>
          </cell>
          <cell r="L409">
            <v>0</v>
          </cell>
          <cell r="M409">
            <v>1</v>
          </cell>
          <cell r="N409">
            <v>2.8550360000000001</v>
          </cell>
          <cell r="O409">
            <v>1</v>
          </cell>
          <cell r="P409">
            <v>11126.06481089</v>
          </cell>
          <cell r="Q409">
            <v>4.2002245491897829</v>
          </cell>
          <cell r="S409">
            <v>443.73105937540799</v>
          </cell>
          <cell r="T409">
            <v>451.42942765610047</v>
          </cell>
        </row>
        <row r="410">
          <cell r="D410">
            <v>40887</v>
          </cell>
          <cell r="F410" t="str">
            <v xml:space="preserve"> </v>
          </cell>
          <cell r="G410" t="str">
            <v xml:space="preserve"> </v>
          </cell>
          <cell r="N410">
            <v>5.4430158820397558</v>
          </cell>
          <cell r="S410">
            <v>0</v>
          </cell>
          <cell r="T410">
            <v>0</v>
          </cell>
        </row>
        <row r="411">
          <cell r="D411">
            <v>40908</v>
          </cell>
          <cell r="E411">
            <v>0.45764053591870191</v>
          </cell>
          <cell r="F411">
            <v>1.004576405359187</v>
          </cell>
          <cell r="G411">
            <v>453.49535170812055</v>
          </cell>
          <cell r="H411">
            <v>1.9175000000000064</v>
          </cell>
          <cell r="I411">
            <v>0.18872601094246377</v>
          </cell>
          <cell r="J411">
            <v>9.4100802848662291E-2</v>
          </cell>
          <cell r="K411">
            <v>1.0009410080284866</v>
          </cell>
          <cell r="L411">
            <v>0</v>
          </cell>
          <cell r="M411">
            <v>1</v>
          </cell>
          <cell r="N411">
            <v>2.8550360000000001</v>
          </cell>
          <cell r="O411">
            <v>1</v>
          </cell>
          <cell r="P411">
            <v>11126.06481089</v>
          </cell>
          <cell r="Q411">
            <v>4.2002245491897829</v>
          </cell>
          <cell r="S411">
            <v>444.56849530307994</v>
          </cell>
          <cell r="T411">
            <v>453.49535170812055</v>
          </cell>
        </row>
        <row r="412">
          <cell r="D412">
            <v>40918</v>
          </cell>
          <cell r="F412" t="str">
            <v xml:space="preserve"> </v>
          </cell>
          <cell r="G412" t="str">
            <v xml:space="preserve"> </v>
          </cell>
          <cell r="N412">
            <v>5.4705838591112688</v>
          </cell>
          <cell r="S412">
            <v>0</v>
          </cell>
          <cell r="T412">
            <v>0</v>
          </cell>
        </row>
        <row r="413">
          <cell r="D413">
            <v>40939</v>
          </cell>
          <cell r="E413">
            <v>0.42044203951943082</v>
          </cell>
          <cell r="F413">
            <v>1.0042044203951943</v>
          </cell>
          <cell r="G413">
            <v>455.40203681396798</v>
          </cell>
          <cell r="H413">
            <v>1.9216666666666731</v>
          </cell>
          <cell r="I413">
            <v>0.29009042037400068</v>
          </cell>
          <cell r="J413">
            <v>9.4100802848662291E-2</v>
          </cell>
          <cell r="K413">
            <v>1.0009410080284866</v>
          </cell>
          <cell r="L413">
            <v>0</v>
          </cell>
          <cell r="M413">
            <v>1</v>
          </cell>
          <cell r="N413">
            <v>2.8550360000000001</v>
          </cell>
          <cell r="O413">
            <v>1</v>
          </cell>
          <cell r="P413">
            <v>11126.06481089</v>
          </cell>
          <cell r="Q413">
            <v>4.2002245491897829</v>
          </cell>
          <cell r="S413">
            <v>445.85814591995501</v>
          </cell>
          <cell r="T413">
            <v>455.40203681396798</v>
          </cell>
        </row>
        <row r="414">
          <cell r="D414">
            <v>40949</v>
          </cell>
          <cell r="F414" t="str">
            <v xml:space="preserve"> </v>
          </cell>
          <cell r="G414" t="str">
            <v xml:space="preserve"> </v>
          </cell>
          <cell r="N414">
            <v>5.4982914634365478</v>
          </cell>
          <cell r="S414">
            <v>0</v>
          </cell>
          <cell r="T414">
            <v>0</v>
          </cell>
        </row>
        <row r="415">
          <cell r="D415">
            <v>40968</v>
          </cell>
          <cell r="E415">
            <v>0.32780065051991603</v>
          </cell>
          <cell r="F415">
            <v>1.0032780065051992</v>
          </cell>
          <cell r="G415">
            <v>456.89484765312511</v>
          </cell>
          <cell r="H415">
            <v>1.9250000000000052</v>
          </cell>
          <cell r="I415">
            <v>0.39127577963686822</v>
          </cell>
          <cell r="J415">
            <v>1.8602420224844707E-2</v>
          </cell>
          <cell r="K415">
            <v>1.0001860242022484</v>
          </cell>
          <cell r="L415">
            <v>0</v>
          </cell>
          <cell r="M415">
            <v>1</v>
          </cell>
          <cell r="N415">
            <v>2.8550360000000001</v>
          </cell>
          <cell r="O415">
            <v>1</v>
          </cell>
          <cell r="P415">
            <v>11126.06481089</v>
          </cell>
          <cell r="Q415">
            <v>4.2002245491897829</v>
          </cell>
          <cell r="S415">
            <v>447.60268085647778</v>
          </cell>
          <cell r="T415">
            <v>456.89484765312511</v>
          </cell>
        </row>
        <row r="416">
          <cell r="D416">
            <v>40978</v>
          </cell>
          <cell r="F416" t="str">
            <v xml:space="preserve"> </v>
          </cell>
          <cell r="G416" t="str">
            <v xml:space="preserve"> </v>
          </cell>
          <cell r="N416">
            <v>5.5261394022045875</v>
          </cell>
          <cell r="S416">
            <v>0</v>
          </cell>
          <cell r="T416">
            <v>0</v>
          </cell>
        </row>
        <row r="417">
          <cell r="D417">
            <v>40999</v>
          </cell>
          <cell r="E417">
            <v>0.30630546086944932</v>
          </cell>
          <cell r="F417">
            <v>1.0030630546086945</v>
          </cell>
          <cell r="G417">
            <v>458.29434152191777</v>
          </cell>
          <cell r="H417">
            <v>1.9283333333333377</v>
          </cell>
          <cell r="I417">
            <v>0.33709155489229925</v>
          </cell>
          <cell r="J417">
            <v>9.4100802848662291E-2</v>
          </cell>
          <cell r="K417">
            <v>1.0009410080284866</v>
          </cell>
          <cell r="L417">
            <v>0</v>
          </cell>
          <cell r="M417">
            <v>1</v>
          </cell>
          <cell r="N417">
            <v>2.8550360000000001</v>
          </cell>
          <cell r="O417">
            <v>1</v>
          </cell>
          <cell r="P417">
            <v>11126.06481089</v>
          </cell>
          <cell r="Q417">
            <v>4.2002245491897829</v>
          </cell>
          <cell r="S417">
            <v>449.11151169311648</v>
          </cell>
          <cell r="T417">
            <v>458.29434152191777</v>
          </cell>
        </row>
        <row r="418">
          <cell r="D418">
            <v>41009</v>
          </cell>
          <cell r="F418" t="str">
            <v xml:space="preserve"> </v>
          </cell>
          <cell r="G418" t="str">
            <v xml:space="preserve"> </v>
          </cell>
          <cell r="N418">
            <v>5.5541283861861794</v>
          </cell>
          <cell r="S418">
            <v>0</v>
          </cell>
          <cell r="T418">
            <v>0</v>
          </cell>
        </row>
        <row r="419">
          <cell r="D419">
            <v>41029</v>
          </cell>
          <cell r="E419">
            <v>0.34075823052728271</v>
          </cell>
          <cell r="F419">
            <v>1.0034075823052728</v>
          </cell>
          <cell r="G419">
            <v>459.85601721069452</v>
          </cell>
          <cell r="H419">
            <v>1.9316666666666698</v>
          </cell>
          <cell r="I419">
            <v>0.41654423802677254</v>
          </cell>
          <cell r="J419">
            <v>5.7739075554197328E-2</v>
          </cell>
          <cell r="K419">
            <v>1.000577390755542</v>
          </cell>
          <cell r="L419">
            <v>0</v>
          </cell>
          <cell r="M419">
            <v>1</v>
          </cell>
          <cell r="N419">
            <v>2.8550360000000001</v>
          </cell>
          <cell r="O419">
            <v>1</v>
          </cell>
          <cell r="P419">
            <v>11126.06481089</v>
          </cell>
          <cell r="Q419">
            <v>4.2002245491897829</v>
          </cell>
          <cell r="S419">
            <v>450.98225981738909</v>
          </cell>
          <cell r="T419">
            <v>459.85601721069452</v>
          </cell>
        </row>
        <row r="420">
          <cell r="D420">
            <v>41039</v>
          </cell>
          <cell r="F420" t="str">
            <v xml:space="preserve"> </v>
          </cell>
          <cell r="G420" t="str">
            <v xml:space="preserve"> </v>
          </cell>
          <cell r="N420">
            <v>5.5822591297520496</v>
          </cell>
          <cell r="S420">
            <v>0</v>
          </cell>
          <cell r="T420">
            <v>0</v>
          </cell>
        </row>
        <row r="421">
          <cell r="D421">
            <v>41060</v>
          </cell>
          <cell r="E421">
            <v>0.22259396995045755</v>
          </cell>
          <cell r="F421">
            <v>1.0022259396995046</v>
          </cell>
          <cell r="G421">
            <v>460.87962897545987</v>
          </cell>
          <cell r="H421">
            <v>1.9350000000000001</v>
          </cell>
          <cell r="I421">
            <v>0.52831382886500133</v>
          </cell>
          <cell r="J421">
            <v>8.5104449197825893E-2</v>
          </cell>
          <cell r="K421">
            <v>1.0008510444919783</v>
          </cell>
          <cell r="L421">
            <v>0</v>
          </cell>
          <cell r="M421">
            <v>1</v>
          </cell>
          <cell r="N421">
            <v>2.8550360000000001</v>
          </cell>
          <cell r="O421">
            <v>1</v>
          </cell>
          <cell r="P421">
            <v>11126.06481089</v>
          </cell>
          <cell r="Q421">
            <v>4.2002245491897829</v>
          </cell>
          <cell r="S421">
            <v>453.36486146173223</v>
          </cell>
          <cell r="T421">
            <v>460.87962897545987</v>
          </cell>
        </row>
        <row r="422">
          <cell r="D422">
            <v>41070</v>
          </cell>
          <cell r="F422" t="str">
            <v xml:space="preserve"> </v>
          </cell>
          <cell r="G422" t="str">
            <v xml:space="preserve"> </v>
          </cell>
          <cell r="N422">
            <v>5.6105323508910949</v>
          </cell>
          <cell r="S422">
            <v>0</v>
          </cell>
          <cell r="T422">
            <v>0</v>
          </cell>
        </row>
        <row r="423">
          <cell r="D423">
            <v>41090</v>
          </cell>
          <cell r="E423">
            <v>0.2352671891199698</v>
          </cell>
          <cell r="F423">
            <v>1.0023526718911997</v>
          </cell>
          <cell r="G423">
            <v>461.96392752377699</v>
          </cell>
          <cell r="H423">
            <v>1.9383333333333344</v>
          </cell>
          <cell r="I423">
            <v>0.46704778546884373</v>
          </cell>
          <cell r="J423">
            <v>2.655402450870703E-2</v>
          </cell>
          <cell r="K423">
            <v>1.0002655402450871</v>
          </cell>
          <cell r="L423">
            <v>0</v>
          </cell>
          <cell r="M423">
            <v>1</v>
          </cell>
          <cell r="N423">
            <v>2.8550360000000001</v>
          </cell>
          <cell r="O423">
            <v>1</v>
          </cell>
          <cell r="P423">
            <v>11126.06481089</v>
          </cell>
          <cell r="Q423">
            <v>4.2002245491897829</v>
          </cell>
          <cell r="S423">
            <v>455.48229200728315</v>
          </cell>
          <cell r="T423">
            <v>461.96392752377699</v>
          </cell>
        </row>
        <row r="424">
          <cell r="D424">
            <v>41100</v>
          </cell>
          <cell r="F424" t="str">
            <v xml:space="preserve"> </v>
          </cell>
          <cell r="G424" t="str">
            <v xml:space="preserve"> </v>
          </cell>
          <cell r="N424">
            <v>5.6389487712287076</v>
          </cell>
          <cell r="S424">
            <v>0</v>
          </cell>
          <cell r="T424">
            <v>0</v>
          </cell>
        </row>
        <row r="425">
          <cell r="D425">
            <v>41121</v>
          </cell>
          <cell r="E425">
            <v>0.35840376917277705</v>
          </cell>
          <cell r="F425">
            <v>1.0035840376917278</v>
          </cell>
          <cell r="G425">
            <v>463.61962365224082</v>
          </cell>
          <cell r="H425">
            <v>1.9416666666666669</v>
          </cell>
          <cell r="I425">
            <v>0.41293513981455199</v>
          </cell>
          <cell r="J425">
            <v>5.8345109051716193E-2</v>
          </cell>
          <cell r="K425">
            <v>1.0005834510905172</v>
          </cell>
          <cell r="L425">
            <v>0</v>
          </cell>
          <cell r="M425">
            <v>1</v>
          </cell>
          <cell r="N425">
            <v>2.8550360000000001</v>
          </cell>
          <cell r="O425">
            <v>1</v>
          </cell>
          <cell r="P425">
            <v>11126.06481089</v>
          </cell>
          <cell r="Q425">
            <v>4.2002245491897829</v>
          </cell>
          <cell r="S425">
            <v>457.36313844661396</v>
          </cell>
          <cell r="T425">
            <v>463.61962365224082</v>
          </cell>
        </row>
        <row r="426">
          <cell r="D426">
            <v>41131</v>
          </cell>
          <cell r="F426" t="str">
            <v xml:space="preserve"> </v>
          </cell>
          <cell r="G426" t="str">
            <v xml:space="preserve"> </v>
          </cell>
          <cell r="N426">
            <v>5.6675091160451938</v>
          </cell>
          <cell r="S426">
            <v>0</v>
          </cell>
          <cell r="T426">
            <v>0</v>
          </cell>
        </row>
        <row r="427">
          <cell r="D427">
            <v>41152</v>
          </cell>
          <cell r="E427">
            <v>0.25418005342729977</v>
          </cell>
          <cell r="F427">
            <v>1.002541800534273</v>
          </cell>
          <cell r="G427">
            <v>464.79805225933956</v>
          </cell>
          <cell r="H427">
            <v>1.9450000000000001</v>
          </cell>
          <cell r="I427">
            <v>0.4742589504238115</v>
          </cell>
          <cell r="J427">
            <v>7.9628136457055021E-2</v>
          </cell>
          <cell r="K427">
            <v>1.0007962813645706</v>
          </cell>
          <cell r="L427">
            <v>0</v>
          </cell>
          <cell r="M427">
            <v>1</v>
          </cell>
          <cell r="N427">
            <v>2.8550360000000001</v>
          </cell>
          <cell r="O427">
            <v>1</v>
          </cell>
          <cell r="P427">
            <v>11126.06481089</v>
          </cell>
          <cell r="Q427">
            <v>4.2002245491897829</v>
          </cell>
          <cell r="S427">
            <v>459.53222406663627</v>
          </cell>
          <cell r="T427">
            <v>464.79805225933956</v>
          </cell>
        </row>
        <row r="428">
          <cell r="D428">
            <v>41162</v>
          </cell>
          <cell r="F428" t="str">
            <v xml:space="preserve"> </v>
          </cell>
          <cell r="G428" t="str">
            <v xml:space="preserve"> </v>
          </cell>
          <cell r="N428">
            <v>5.6962141142942846</v>
          </cell>
          <cell r="S428">
            <v>0</v>
          </cell>
          <cell r="T428">
            <v>0</v>
          </cell>
        </row>
        <row r="429">
          <cell r="D429">
            <v>41182</v>
          </cell>
          <cell r="E429">
            <v>0.16419802661786775</v>
          </cell>
          <cell r="F429">
            <v>1.0016419802661787</v>
          </cell>
          <cell r="G429">
            <v>465.56124148890768</v>
          </cell>
          <cell r="H429">
            <v>1.9483333333333315</v>
          </cell>
          <cell r="I429">
            <v>0.17423071712519</v>
          </cell>
          <cell r="J429">
            <v>0</v>
          </cell>
          <cell r="K429">
            <v>1</v>
          </cell>
          <cell r="L429">
            <v>0</v>
          </cell>
          <cell r="M429">
            <v>1</v>
          </cell>
          <cell r="N429">
            <v>2.8550360000000001</v>
          </cell>
          <cell r="O429">
            <v>1</v>
          </cell>
          <cell r="P429">
            <v>11126.06481089</v>
          </cell>
          <cell r="Q429">
            <v>4.2002245491897829</v>
          </cell>
          <cell r="S429">
            <v>460.33287035604889</v>
          </cell>
          <cell r="T429">
            <v>465.56124148890768</v>
          </cell>
        </row>
        <row r="430">
          <cell r="D430">
            <v>41192</v>
          </cell>
          <cell r="F430" t="str">
            <v xml:space="preserve"> </v>
          </cell>
          <cell r="G430" t="str">
            <v xml:space="preserve"> </v>
          </cell>
          <cell r="N430">
            <v>5.7250644986217401</v>
          </cell>
          <cell r="S430">
            <v>0</v>
          </cell>
          <cell r="T430">
            <v>0</v>
          </cell>
        </row>
        <row r="431">
          <cell r="D431">
            <v>41213</v>
          </cell>
          <cell r="E431">
            <v>0.28802370849119185</v>
          </cell>
          <cell r="F431">
            <v>1.0028802370849119</v>
          </cell>
          <cell r="G431">
            <v>466.90216824194169</v>
          </cell>
          <cell r="H431">
            <v>1.9516666666666636</v>
          </cell>
          <cell r="I431">
            <v>0.19234926074924719</v>
          </cell>
          <cell r="J431">
            <v>4.7107463072104672E-2</v>
          </cell>
          <cell r="K431">
            <v>1.000471074630721</v>
          </cell>
          <cell r="L431">
            <v>0</v>
          </cell>
          <cell r="M431">
            <v>1</v>
          </cell>
          <cell r="N431">
            <v>2.8550360000000001</v>
          </cell>
          <cell r="O431">
            <v>1</v>
          </cell>
          <cell r="P431">
            <v>11126.06481089</v>
          </cell>
          <cell r="Q431">
            <v>4.2002245491897829</v>
          </cell>
          <cell r="S431">
            <v>461.21831722916454</v>
          </cell>
          <cell r="T431">
            <v>466.90216824194169</v>
          </cell>
        </row>
        <row r="432">
          <cell r="D432">
            <v>41223</v>
          </cell>
          <cell r="F432" t="str">
            <v xml:space="preserve"> </v>
          </cell>
          <cell r="G432" t="str">
            <v xml:space="preserve"> </v>
          </cell>
          <cell r="N432">
            <v>5.7540610053840515</v>
          </cell>
          <cell r="S432">
            <v>0</v>
          </cell>
          <cell r="T432">
            <v>0</v>
          </cell>
        </row>
        <row r="433">
          <cell r="D433">
            <v>41243</v>
          </cell>
          <cell r="E433">
            <v>0.42537248232457081</v>
          </cell>
          <cell r="F433">
            <v>1.0042537248232457</v>
          </cell>
          <cell r="G433">
            <v>468.88824158501967</v>
          </cell>
          <cell r="H433">
            <v>1.9550000000000001</v>
          </cell>
          <cell r="I433">
            <v>0.29732387428509366</v>
          </cell>
          <cell r="J433">
            <v>1.9667531240497027E-3</v>
          </cell>
          <cell r="K433">
            <v>1.0000196675312405</v>
          </cell>
          <cell r="L433">
            <v>0</v>
          </cell>
          <cell r="M433">
            <v>1</v>
          </cell>
          <cell r="N433">
            <v>2.8550360000000001</v>
          </cell>
          <cell r="O433">
            <v>1</v>
          </cell>
          <cell r="P433">
            <v>11126.06481089</v>
          </cell>
          <cell r="Q433">
            <v>4.2002245491897829</v>
          </cell>
          <cell r="S433">
            <v>462.58962939886283</v>
          </cell>
          <cell r="T433">
            <v>468.88824158501967</v>
          </cell>
        </row>
        <row r="434">
          <cell r="D434">
            <v>41253</v>
          </cell>
          <cell r="F434" t="str">
            <v xml:space="preserve"> </v>
          </cell>
          <cell r="G434" t="str">
            <v xml:space="preserve"> </v>
          </cell>
          <cell r="N434">
            <v>5.7832043746672346</v>
          </cell>
          <cell r="S434">
            <v>0</v>
          </cell>
          <cell r="T434">
            <v>0</v>
          </cell>
        </row>
        <row r="435">
          <cell r="D435">
            <v>41274</v>
          </cell>
          <cell r="E435">
            <v>0.44076199413261019</v>
          </cell>
          <cell r="F435">
            <v>1.0044076199413261</v>
          </cell>
          <cell r="G435">
            <v>470.95492274888312</v>
          </cell>
          <cell r="H435">
            <v>1.9583333333333282</v>
          </cell>
          <cell r="I435">
            <v>0.18872601094246377</v>
          </cell>
          <cell r="J435">
            <v>1.9667531240497027E-3</v>
          </cell>
          <cell r="K435">
            <v>1.0000196675312405</v>
          </cell>
          <cell r="L435">
            <v>0</v>
          </cell>
          <cell r="M435">
            <v>1</v>
          </cell>
          <cell r="N435">
            <v>2.8550360000000001</v>
          </cell>
          <cell r="O435">
            <v>1</v>
          </cell>
          <cell r="P435">
            <v>11126.06481089</v>
          </cell>
          <cell r="Q435">
            <v>4.2002245491897829</v>
          </cell>
          <cell r="S435">
            <v>463.46265635346083</v>
          </cell>
          <cell r="T435">
            <v>470.95492274888312</v>
          </cell>
        </row>
        <row r="436">
          <cell r="D436">
            <v>41284</v>
          </cell>
          <cell r="F436" t="str">
            <v xml:space="preserve"> </v>
          </cell>
          <cell r="G436" t="str">
            <v xml:space="preserve"> </v>
          </cell>
          <cell r="N436">
            <v>5.8021370808971691</v>
          </cell>
          <cell r="S436">
            <v>0</v>
          </cell>
          <cell r="T436">
            <v>0</v>
          </cell>
        </row>
        <row r="437">
          <cell r="D437">
            <v>41305</v>
          </cell>
          <cell r="E437">
            <v>0.39894489574934244</v>
          </cell>
          <cell r="F437">
            <v>1.0039894489574934</v>
          </cell>
          <cell r="G437">
            <v>472.83377337447007</v>
          </cell>
          <cell r="H437">
            <v>2.0027294197547052</v>
          </cell>
          <cell r="I437">
            <v>0.36964579108724005</v>
          </cell>
          <cell r="J437">
            <v>2.5005929029120466E-2</v>
          </cell>
          <cell r="K437">
            <v>1.0002500592902912</v>
          </cell>
          <cell r="L437">
            <v>0</v>
          </cell>
          <cell r="M437">
            <v>1</v>
          </cell>
          <cell r="N437">
            <v>2.8550360000000001</v>
          </cell>
          <cell r="O437">
            <v>1</v>
          </cell>
          <cell r="P437">
            <v>11126.06481089</v>
          </cell>
          <cell r="Q437">
            <v>4.2002245491897829</v>
          </cell>
          <cell r="S437">
            <v>465.17582655593253</v>
          </cell>
          <cell r="T437">
            <v>472.83377337447007</v>
          </cell>
        </row>
        <row r="438">
          <cell r="D438">
            <v>41315</v>
          </cell>
          <cell r="F438" t="str">
            <v xml:space="preserve"> </v>
          </cell>
          <cell r="G438" t="str">
            <v xml:space="preserve"> </v>
          </cell>
          <cell r="N438">
            <v>5.821131767880674</v>
          </cell>
          <cell r="S438">
            <v>0</v>
          </cell>
          <cell r="T438">
            <v>0</v>
          </cell>
        </row>
        <row r="439">
          <cell r="D439">
            <v>41333</v>
          </cell>
          <cell r="E439">
            <v>0.31104758176303537</v>
          </cell>
          <cell r="F439">
            <v>1.0031104758176304</v>
          </cell>
          <cell r="G439">
            <v>474.30451139231025</v>
          </cell>
          <cell r="H439">
            <v>2.0054625643755091</v>
          </cell>
          <cell r="I439">
            <v>0.30424923715555902</v>
          </cell>
          <cell r="J439">
            <v>0</v>
          </cell>
          <cell r="K439">
            <v>1</v>
          </cell>
          <cell r="L439">
            <v>0</v>
          </cell>
          <cell r="M439">
            <v>1</v>
          </cell>
          <cell r="N439">
            <v>2.8550360000000001</v>
          </cell>
          <cell r="O439">
            <v>1</v>
          </cell>
          <cell r="P439">
            <v>11126.06481089</v>
          </cell>
          <cell r="Q439">
            <v>4.2002245491897829</v>
          </cell>
          <cell r="S439">
            <v>466.591120459661</v>
          </cell>
          <cell r="T439">
            <v>474.30451139231025</v>
          </cell>
        </row>
        <row r="440">
          <cell r="D440">
            <v>41343</v>
          </cell>
          <cell r="F440" t="str">
            <v xml:space="preserve"> </v>
          </cell>
          <cell r="G440" t="str">
            <v xml:space="preserve"> </v>
          </cell>
          <cell r="N440">
            <v>5.8401886385266071</v>
          </cell>
          <cell r="S440">
            <v>0</v>
          </cell>
          <cell r="T440">
            <v>0</v>
          </cell>
        </row>
        <row r="441">
          <cell r="D441">
            <v>41364</v>
          </cell>
          <cell r="E441">
            <v>0.29065254794060635</v>
          </cell>
          <cell r="F441">
            <v>1.0029065254794061</v>
          </cell>
          <cell r="G441">
            <v>475.68308953966925</v>
          </cell>
          <cell r="H441">
            <v>2.0081994389457734</v>
          </cell>
          <cell r="I441">
            <v>0.30154898722753271</v>
          </cell>
          <cell r="J441">
            <v>0</v>
          </cell>
          <cell r="K441">
            <v>1</v>
          </cell>
          <cell r="L441">
            <v>0</v>
          </cell>
          <cell r="M441">
            <v>1</v>
          </cell>
          <cell r="N441">
            <v>2.8550360000000001</v>
          </cell>
          <cell r="O441">
            <v>1</v>
          </cell>
          <cell r="P441">
            <v>11126.06481089</v>
          </cell>
          <cell r="Q441">
            <v>4.2002245491897829</v>
          </cell>
          <cell r="S441">
            <v>467.99812125790072</v>
          </cell>
          <cell r="T441">
            <v>475.68308953966925</v>
          </cell>
        </row>
        <row r="442">
          <cell r="D442">
            <v>41374</v>
          </cell>
          <cell r="F442" t="str">
            <v xml:space="preserve"> </v>
          </cell>
          <cell r="G442" t="str">
            <v xml:space="preserve"> </v>
          </cell>
          <cell r="N442">
            <v>5.8593078964080973</v>
          </cell>
          <cell r="S442">
            <v>0</v>
          </cell>
          <cell r="T442">
            <v>0</v>
          </cell>
        </row>
        <row r="443">
          <cell r="D443">
            <v>41394</v>
          </cell>
          <cell r="E443">
            <v>0.32334186580138535</v>
          </cell>
          <cell r="F443">
            <v>1.0032334186580139</v>
          </cell>
          <cell r="G443">
            <v>477.22117211668848</v>
          </cell>
          <cell r="H443">
            <v>2.0109400485557964</v>
          </cell>
          <cell r="I443">
            <v>0.28596904714988841</v>
          </cell>
          <cell r="J443">
            <v>3.9650983069794421E-3</v>
          </cell>
          <cell r="K443">
            <v>1.0000396509830698</v>
          </cell>
          <cell r="L443">
            <v>0</v>
          </cell>
          <cell r="M443">
            <v>1</v>
          </cell>
          <cell r="N443">
            <v>2.8550360000000001</v>
          </cell>
          <cell r="O443">
            <v>1</v>
          </cell>
          <cell r="P443">
            <v>11126.06481089</v>
          </cell>
          <cell r="Q443">
            <v>4.2002245491897829</v>
          </cell>
          <cell r="S443">
            <v>469.3364510259413</v>
          </cell>
          <cell r="T443">
            <v>477.22117211668848</v>
          </cell>
        </row>
        <row r="444">
          <cell r="D444">
            <v>41404</v>
          </cell>
          <cell r="F444" t="str">
            <v xml:space="preserve"> </v>
          </cell>
          <cell r="G444" t="str">
            <v xml:space="preserve"> </v>
          </cell>
          <cell r="N444">
            <v>5.8784897457647212</v>
          </cell>
          <cell r="S444">
            <v>0</v>
          </cell>
          <cell r="T444">
            <v>0</v>
          </cell>
        </row>
        <row r="445">
          <cell r="D445">
            <v>41425</v>
          </cell>
          <cell r="E445">
            <v>0.21122340984689458</v>
          </cell>
          <cell r="F445">
            <v>1.0021122340984689</v>
          </cell>
          <cell r="G445">
            <v>478.22917494894466</v>
          </cell>
          <cell r="H445">
            <v>2.0136843983028245</v>
          </cell>
          <cell r="I445">
            <v>0.21523178457542408</v>
          </cell>
          <cell r="J445">
            <v>0</v>
          </cell>
          <cell r="K445">
            <v>1</v>
          </cell>
          <cell r="L445">
            <v>0</v>
          </cell>
          <cell r="M445">
            <v>1</v>
          </cell>
          <cell r="N445">
            <v>2.8550360000000001</v>
          </cell>
          <cell r="O445">
            <v>1</v>
          </cell>
          <cell r="P445">
            <v>11126.06481089</v>
          </cell>
          <cell r="Q445">
            <v>4.2002245491897829</v>
          </cell>
          <cell r="S445">
            <v>470.34661224514741</v>
          </cell>
          <cell r="T445">
            <v>478.22917494894466</v>
          </cell>
        </row>
        <row r="446">
          <cell r="D446">
            <v>41435</v>
          </cell>
          <cell r="F446" t="str">
            <v xml:space="preserve"> </v>
          </cell>
          <cell r="G446" t="str">
            <v xml:space="preserve"> </v>
          </cell>
          <cell r="N446">
            <v>5.8977343915046792</v>
          </cell>
          <cell r="S446">
            <v>0</v>
          </cell>
          <cell r="T446">
            <v>0</v>
          </cell>
        </row>
        <row r="447">
          <cell r="D447">
            <v>41455</v>
          </cell>
          <cell r="E447">
            <v>0.22324853403248301</v>
          </cell>
          <cell r="F447">
            <v>1.0022324853403248</v>
          </cell>
          <cell r="G447">
            <v>479.29681457133381</v>
          </cell>
          <cell r="H447">
            <v>2.0164324932910591</v>
          </cell>
          <cell r="I447">
            <v>0.26219369019476374</v>
          </cell>
          <cell r="J447">
            <v>0</v>
          </cell>
          <cell r="K447">
            <v>1</v>
          </cell>
          <cell r="L447">
            <v>0</v>
          </cell>
          <cell r="M447">
            <v>1</v>
          </cell>
          <cell r="N447">
            <v>2.8550360000000001</v>
          </cell>
          <cell r="O447">
            <v>1</v>
          </cell>
          <cell r="P447">
            <v>11126.06481089</v>
          </cell>
          <cell r="Q447">
            <v>4.2002245491897829</v>
          </cell>
          <cell r="S447">
            <v>471.57983138449896</v>
          </cell>
          <cell r="T447">
            <v>479.29681457133381</v>
          </cell>
        </row>
        <row r="448">
          <cell r="D448">
            <v>41465</v>
          </cell>
          <cell r="F448" t="str">
            <v xml:space="preserve"> </v>
          </cell>
          <cell r="G448" t="str">
            <v xml:space="preserve"> </v>
          </cell>
          <cell r="N448">
            <v>5.9170420392069909</v>
          </cell>
          <cell r="S448">
            <v>0</v>
          </cell>
          <cell r="T448">
            <v>0</v>
          </cell>
        </row>
        <row r="449">
          <cell r="D449">
            <v>41486</v>
          </cell>
          <cell r="E449">
            <v>0.34008400251932525</v>
          </cell>
          <cell r="F449">
            <v>1.0034008400251933</v>
          </cell>
          <cell r="G449">
            <v>480.92682636227562</v>
          </cell>
          <cell r="H449">
            <v>2.0191843386316681</v>
          </cell>
          <cell r="I449">
            <v>0.30712069176066503</v>
          </cell>
          <cell r="J449">
            <v>7.6447550328606617E-2</v>
          </cell>
          <cell r="K449">
            <v>1.0007644755032861</v>
          </cell>
          <cell r="L449">
            <v>0</v>
          </cell>
          <cell r="M449">
            <v>1</v>
          </cell>
          <cell r="N449">
            <v>2.8550360000000001</v>
          </cell>
          <cell r="O449">
            <v>1</v>
          </cell>
          <cell r="P449">
            <v>11126.06481089</v>
          </cell>
          <cell r="Q449">
            <v>4.2002245491897829</v>
          </cell>
          <cell r="S449">
            <v>473.02815062485081</v>
          </cell>
          <cell r="T449">
            <v>480.92682636227562</v>
          </cell>
        </row>
        <row r="450">
          <cell r="D450">
            <v>41496</v>
          </cell>
          <cell r="F450" t="str">
            <v xml:space="preserve"> </v>
          </cell>
          <cell r="G450" t="str">
            <v xml:space="preserve"> </v>
          </cell>
          <cell r="N450">
            <v>5.9364128951236861</v>
          </cell>
          <cell r="S450">
            <v>0</v>
          </cell>
          <cell r="T450">
            <v>0</v>
          </cell>
        </row>
        <row r="451">
          <cell r="D451">
            <v>41517</v>
          </cell>
          <cell r="E451">
            <v>0.2411940702433446</v>
          </cell>
          <cell r="F451">
            <v>1.0024119407024334</v>
          </cell>
          <cell r="G451">
            <v>482.08679334967093</v>
          </cell>
          <cell r="H451">
            <v>2.0219399394427944</v>
          </cell>
          <cell r="I451">
            <v>0.21273363697911959</v>
          </cell>
          <cell r="J451">
            <v>2.8286424766044149E-2</v>
          </cell>
          <cell r="K451">
            <v>1.0002828642476604</v>
          </cell>
          <cell r="L451">
            <v>0</v>
          </cell>
          <cell r="M451">
            <v>1</v>
          </cell>
          <cell r="N451">
            <v>2.8550360000000001</v>
          </cell>
          <cell r="O451">
            <v>1</v>
          </cell>
          <cell r="P451">
            <v>11126.06481089</v>
          </cell>
          <cell r="Q451">
            <v>4.2002245491897829</v>
          </cell>
          <cell r="S451">
            <v>474.03444061361012</v>
          </cell>
          <cell r="T451">
            <v>482.08679334967093</v>
          </cell>
        </row>
        <row r="452">
          <cell r="D452">
            <v>41527</v>
          </cell>
          <cell r="F452" t="str">
            <v xml:space="preserve"> </v>
          </cell>
          <cell r="G452" t="str">
            <v xml:space="preserve"> </v>
          </cell>
          <cell r="N452">
            <v>5.9558471661820107</v>
          </cell>
          <cell r="S452">
            <v>0</v>
          </cell>
          <cell r="T452">
            <v>0</v>
          </cell>
        </row>
        <row r="453">
          <cell r="D453">
            <v>41547</v>
          </cell>
          <cell r="E453">
            <v>0.15581277045066955</v>
          </cell>
          <cell r="F453">
            <v>1.0015581277045067</v>
          </cell>
          <cell r="G453">
            <v>482.83794613836585</v>
          </cell>
          <cell r="H453">
            <v>2.0246993008495657</v>
          </cell>
          <cell r="I453">
            <v>0.19497728276102561</v>
          </cell>
          <cell r="J453">
            <v>0</v>
          </cell>
          <cell r="K453">
            <v>1</v>
          </cell>
          <cell r="L453">
            <v>0</v>
          </cell>
          <cell r="M453">
            <v>1</v>
          </cell>
          <cell r="N453">
            <v>2.8550360000000001</v>
          </cell>
          <cell r="O453">
            <v>1</v>
          </cell>
          <cell r="P453">
            <v>11126.06481089</v>
          </cell>
          <cell r="Q453">
            <v>4.2002245491897829</v>
          </cell>
          <cell r="S453">
            <v>474.95870008526998</v>
          </cell>
          <cell r="T453">
            <v>482.83794613836585</v>
          </cell>
        </row>
        <row r="454">
          <cell r="D454">
            <v>41557</v>
          </cell>
          <cell r="F454" t="str">
            <v xml:space="preserve"> </v>
          </cell>
          <cell r="G454" t="str">
            <v xml:space="preserve"> </v>
          </cell>
          <cell r="N454">
            <v>5.9753450599866378</v>
          </cell>
          <cell r="S454">
            <v>0</v>
          </cell>
          <cell r="T454">
            <v>0</v>
          </cell>
        </row>
        <row r="455">
          <cell r="D455">
            <v>41578</v>
          </cell>
          <cell r="E455">
            <v>0.27330630738173767</v>
          </cell>
          <cell r="F455">
            <v>1.0027330630738174</v>
          </cell>
          <cell r="G455">
            <v>484.15757269959443</v>
          </cell>
          <cell r="H455">
            <v>2.0274624279841045</v>
          </cell>
          <cell r="I455">
            <v>0.31674511805275996</v>
          </cell>
          <cell r="J455">
            <v>0</v>
          </cell>
          <cell r="K455">
            <v>1</v>
          </cell>
          <cell r="L455">
            <v>0</v>
          </cell>
          <cell r="M455">
            <v>1</v>
          </cell>
          <cell r="N455">
            <v>2.8550360000000001</v>
          </cell>
          <cell r="O455">
            <v>1</v>
          </cell>
          <cell r="P455">
            <v>11126.06481089</v>
          </cell>
          <cell r="Q455">
            <v>4.2002245491897829</v>
          </cell>
          <cell r="S455">
            <v>476.46310858055688</v>
          </cell>
          <cell r="T455">
            <v>484.15757269959443</v>
          </cell>
        </row>
        <row r="456">
          <cell r="D456">
            <v>41588</v>
          </cell>
          <cell r="F456" t="str">
            <v xml:space="preserve"> </v>
          </cell>
          <cell r="G456" t="str">
            <v xml:space="preserve"> </v>
          </cell>
          <cell r="N456">
            <v>5.9949067848218816</v>
          </cell>
          <cell r="S456">
            <v>0</v>
          </cell>
          <cell r="T456">
            <v>0</v>
          </cell>
        </row>
        <row r="457">
          <cell r="D457">
            <v>41608</v>
          </cell>
          <cell r="E457">
            <v>0.40362273939480442</v>
          </cell>
          <cell r="F457">
            <v>1.004036227393948</v>
          </cell>
          <cell r="G457">
            <v>486.11174275751193</v>
          </cell>
          <cell r="H457">
            <v>2.0302293259855357</v>
          </cell>
          <cell r="I457">
            <v>0.40848973689247747</v>
          </cell>
          <cell r="J457">
            <v>0</v>
          </cell>
          <cell r="K457">
            <v>1</v>
          </cell>
          <cell r="L457">
            <v>0</v>
          </cell>
          <cell r="M457">
            <v>1</v>
          </cell>
          <cell r="N457">
            <v>2.8550360000000001</v>
          </cell>
          <cell r="O457">
            <v>1</v>
          </cell>
          <cell r="P457">
            <v>11126.06481089</v>
          </cell>
          <cell r="Q457">
            <v>4.2002245491897829</v>
          </cell>
          <cell r="S457">
            <v>478.40941147918727</v>
          </cell>
          <cell r="T457">
            <v>486.11174275751193</v>
          </cell>
        </row>
        <row r="458">
          <cell r="D458">
            <v>41618</v>
          </cell>
          <cell r="F458" t="str">
            <v xml:space="preserve"> </v>
          </cell>
          <cell r="G458" t="str">
            <v xml:space="preserve"> </v>
          </cell>
          <cell r="N458">
            <v>6.0145325496539268</v>
          </cell>
          <cell r="S458">
            <v>0</v>
          </cell>
          <cell r="T458">
            <v>0</v>
          </cell>
        </row>
        <row r="459">
          <cell r="D459">
            <v>41639</v>
          </cell>
          <cell r="E459">
            <v>0.41822373188782347</v>
          </cell>
          <cell r="F459">
            <v>1.0041822373188782</v>
          </cell>
          <cell r="G459">
            <v>488.14477742921736</v>
          </cell>
          <cell r="H459">
            <v>2.0329999999999995</v>
          </cell>
          <cell r="I459">
            <v>0.40641509670125142</v>
          </cell>
          <cell r="J459">
            <v>0</v>
          </cell>
          <cell r="K459">
            <v>1</v>
          </cell>
          <cell r="L459">
            <v>0</v>
          </cell>
          <cell r="M459">
            <v>1</v>
          </cell>
          <cell r="N459">
            <v>2.8550360000000001</v>
          </cell>
          <cell r="O459">
            <v>1</v>
          </cell>
          <cell r="P459">
            <v>11126.06481089</v>
          </cell>
          <cell r="Q459">
            <v>4.2002245491897829</v>
          </cell>
          <cell r="S459">
            <v>480.35373955147827</v>
          </cell>
          <cell r="T459">
            <v>488.14477742921736</v>
          </cell>
        </row>
        <row r="460">
          <cell r="D460">
            <v>41649</v>
          </cell>
          <cell r="F460" t="str">
            <v xml:space="preserve"> </v>
          </cell>
          <cell r="G460" t="str">
            <v xml:space="preserve"> </v>
          </cell>
          <cell r="N460">
            <v>6.0342225641330591</v>
          </cell>
          <cell r="S460">
            <v>0</v>
          </cell>
          <cell r="T460">
            <v>0</v>
          </cell>
        </row>
        <row r="461">
          <cell r="D461">
            <v>41670</v>
          </cell>
          <cell r="E461">
            <v>0.38279782632810733</v>
          </cell>
          <cell r="F461">
            <v>1.0038279782632811</v>
          </cell>
          <cell r="G461">
            <v>490.01338502655057</v>
          </cell>
          <cell r="H461">
            <v>2.035523944527541</v>
          </cell>
          <cell r="I461">
            <v>0.3546863484687357</v>
          </cell>
          <cell r="J461">
            <v>0</v>
          </cell>
          <cell r="K461">
            <v>1</v>
          </cell>
          <cell r="L461">
            <v>0</v>
          </cell>
          <cell r="M461">
            <v>1</v>
          </cell>
          <cell r="N461">
            <v>2.8550360000000001</v>
          </cell>
          <cell r="O461">
            <v>1</v>
          </cell>
          <cell r="P461">
            <v>11126.06481089</v>
          </cell>
          <cell r="Q461">
            <v>4.2002245491897829</v>
          </cell>
          <cell r="S461">
            <v>482.05748869002645</v>
          </cell>
          <cell r="T461">
            <v>490.01338502655057</v>
          </cell>
        </row>
        <row r="462">
          <cell r="D462">
            <v>41680</v>
          </cell>
          <cell r="F462" t="str">
            <v xml:space="preserve"> </v>
          </cell>
          <cell r="G462" t="str">
            <v xml:space="preserve"> </v>
          </cell>
          <cell r="N462">
            <v>6.053977038595904</v>
          </cell>
          <cell r="S462">
            <v>0</v>
          </cell>
          <cell r="T462">
            <v>0</v>
          </cell>
        </row>
        <row r="463">
          <cell r="D463">
            <v>41698</v>
          </cell>
          <cell r="E463">
            <v>0.29846339274999245</v>
          </cell>
          <cell r="F463">
            <v>1.0029846339274999</v>
          </cell>
          <cell r="G463">
            <v>491.47589560042991</v>
          </cell>
          <cell r="H463">
            <v>2.0380510225012105</v>
          </cell>
          <cell r="I463">
            <v>0.29194047395969908</v>
          </cell>
          <cell r="J463">
            <v>0</v>
          </cell>
          <cell r="K463">
            <v>1</v>
          </cell>
          <cell r="L463">
            <v>0</v>
          </cell>
          <cell r="M463">
            <v>1</v>
          </cell>
          <cell r="N463">
            <v>2.8550360000000001</v>
          </cell>
          <cell r="O463">
            <v>1</v>
          </cell>
          <cell r="P463">
            <v>11126.06481089</v>
          </cell>
          <cell r="Q463">
            <v>4.2002245491897829</v>
          </cell>
          <cell r="S463">
            <v>483.46480960726637</v>
          </cell>
          <cell r="T463">
            <v>491.47589560042991</v>
          </cell>
        </row>
        <row r="464">
          <cell r="D464">
            <v>41708</v>
          </cell>
          <cell r="F464" t="str">
            <v xml:space="preserve"> </v>
          </cell>
          <cell r="G464" t="str">
            <v xml:space="preserve"> </v>
          </cell>
          <cell r="N464">
            <v>6.0737961840676737</v>
          </cell>
          <cell r="S464">
            <v>0</v>
          </cell>
          <cell r="T464">
            <v>0</v>
          </cell>
        </row>
        <row r="465">
          <cell r="D465">
            <v>41729</v>
          </cell>
          <cell r="E465">
            <v>0.27889463637911227</v>
          </cell>
          <cell r="F465">
            <v>1.0027889463637911</v>
          </cell>
          <cell r="G465">
            <v>492.84659551235569</v>
          </cell>
          <cell r="H465">
            <v>2.0405812378111428</v>
          </cell>
          <cell r="I465">
            <v>0.28934959515455694</v>
          </cell>
          <cell r="J465">
            <v>0</v>
          </cell>
          <cell r="K465">
            <v>1</v>
          </cell>
          <cell r="L465">
            <v>0</v>
          </cell>
          <cell r="M465">
            <v>1</v>
          </cell>
          <cell r="N465">
            <v>2.8550360000000001</v>
          </cell>
          <cell r="O465">
            <v>1</v>
          </cell>
          <cell r="P465">
            <v>11126.06481089</v>
          </cell>
          <cell r="Q465">
            <v>4.2002245491897829</v>
          </cell>
          <cell r="S465">
            <v>484.86371307657981</v>
          </cell>
          <cell r="T465">
            <v>492.84659551235569</v>
          </cell>
        </row>
        <row r="466">
          <cell r="D466">
            <v>41739</v>
          </cell>
          <cell r="F466" t="str">
            <v xml:space="preserve"> </v>
          </cell>
          <cell r="G466" t="str">
            <v xml:space="preserve"> </v>
          </cell>
          <cell r="N466">
            <v>6.0936802122644238</v>
          </cell>
          <cell r="S466">
            <v>0</v>
          </cell>
          <cell r="T466">
            <v>0</v>
          </cell>
        </row>
        <row r="467">
          <cell r="D467">
            <v>41759</v>
          </cell>
          <cell r="E467">
            <v>0.31025951270544638</v>
          </cell>
          <cell r="F467">
            <v>1.0031025951270545</v>
          </cell>
          <cell r="G467">
            <v>494.3756989579777</v>
          </cell>
          <cell r="H467">
            <v>2.0431145943523021</v>
          </cell>
          <cell r="I467">
            <v>0.27440031873868048</v>
          </cell>
          <cell r="J467">
            <v>0</v>
          </cell>
          <cell r="K467">
            <v>1</v>
          </cell>
          <cell r="L467">
            <v>0</v>
          </cell>
          <cell r="M467">
            <v>1</v>
          </cell>
          <cell r="N467">
            <v>2.8550360000000001</v>
          </cell>
          <cell r="O467">
            <v>1</v>
          </cell>
          <cell r="P467">
            <v>11126.06481089</v>
          </cell>
          <cell r="Q467">
            <v>4.2002245491897829</v>
          </cell>
          <cell r="S467">
            <v>486.19418065071017</v>
          </cell>
          <cell r="T467">
            <v>494.3756989579777</v>
          </cell>
        </row>
        <row r="468">
          <cell r="D468">
            <v>41769</v>
          </cell>
          <cell r="F468" t="str">
            <v xml:space="preserve"> </v>
          </cell>
          <cell r="G468" t="str">
            <v xml:space="preserve"> </v>
          </cell>
          <cell r="N468">
            <v>6.113629335595312</v>
          </cell>
          <cell r="S468">
            <v>0</v>
          </cell>
          <cell r="T468">
            <v>0</v>
          </cell>
        </row>
        <row r="469">
          <cell r="D469">
            <v>41790</v>
          </cell>
          <cell r="E469">
            <v>0.20268193080514862</v>
          </cell>
          <cell r="F469">
            <v>1.0020268193080515</v>
          </cell>
          <cell r="G469">
            <v>495.37770917005719</v>
          </cell>
          <cell r="H469">
            <v>2.0456510960244887</v>
          </cell>
          <cell r="I469">
            <v>0.20652804118061291</v>
          </cell>
          <cell r="J469">
            <v>0</v>
          </cell>
          <cell r="K469">
            <v>1</v>
          </cell>
          <cell r="L469">
            <v>0</v>
          </cell>
          <cell r="M469">
            <v>1</v>
          </cell>
          <cell r="N469">
            <v>2.8550360000000001</v>
          </cell>
          <cell r="O469">
            <v>1</v>
          </cell>
          <cell r="P469">
            <v>11126.06481089</v>
          </cell>
          <cell r="Q469">
            <v>4.2002245491897829</v>
          </cell>
          <cell r="S469">
            <v>487.19830796834225</v>
          </cell>
          <cell r="T469">
            <v>495.37770917005719</v>
          </cell>
        </row>
        <row r="470">
          <cell r="D470">
            <v>41800</v>
          </cell>
          <cell r="F470" t="str">
            <v xml:space="preserve"> </v>
          </cell>
          <cell r="G470" t="str">
            <v xml:space="preserve"> </v>
          </cell>
          <cell r="N470">
            <v>6.1336437671648687</v>
          </cell>
          <cell r="S470">
            <v>0</v>
          </cell>
          <cell r="T470">
            <v>0</v>
          </cell>
        </row>
        <row r="471">
          <cell r="D471">
            <v>41820</v>
          </cell>
          <cell r="E471">
            <v>0.21422026193154142</v>
          </cell>
          <cell r="F471">
            <v>1.0021422026193154</v>
          </cell>
          <cell r="G471">
            <v>496.43890859619177</v>
          </cell>
          <cell r="H471">
            <v>2.0481907467323439</v>
          </cell>
          <cell r="I471">
            <v>0.25158789613869043</v>
          </cell>
          <cell r="J471">
            <v>0</v>
          </cell>
          <cell r="K471">
            <v>1</v>
          </cell>
          <cell r="L471">
            <v>0</v>
          </cell>
          <cell r="M471">
            <v>1</v>
          </cell>
          <cell r="N471">
            <v>2.8550360000000001</v>
          </cell>
          <cell r="O471">
            <v>1</v>
          </cell>
          <cell r="P471">
            <v>11126.06481089</v>
          </cell>
          <cell r="Q471">
            <v>4.2002245491897829</v>
          </cell>
          <cell r="S471">
            <v>488.42403994138306</v>
          </cell>
          <cell r="T471">
            <v>496.43890859619177</v>
          </cell>
        </row>
        <row r="472">
          <cell r="D472">
            <v>41830</v>
          </cell>
          <cell r="F472" t="str">
            <v xml:space="preserve"> </v>
          </cell>
          <cell r="G472" t="str">
            <v xml:space="preserve"> </v>
          </cell>
          <cell r="N472">
            <v>6.1537237207752726</v>
          </cell>
          <cell r="S472">
            <v>0</v>
          </cell>
          <cell r="T472">
            <v>0</v>
          </cell>
        </row>
        <row r="473">
          <cell r="D473">
            <v>41851</v>
          </cell>
          <cell r="E473">
            <v>0.32632316455298849</v>
          </cell>
          <cell r="F473">
            <v>1.0032632316455299</v>
          </cell>
          <cell r="G473">
            <v>498.05890375279517</v>
          </cell>
          <cell r="H473">
            <v>2.050733550385357</v>
          </cell>
          <cell r="I473">
            <v>0.2946951880044531</v>
          </cell>
          <cell r="J473">
            <v>0</v>
          </cell>
          <cell r="K473">
            <v>1</v>
          </cell>
          <cell r="L473">
            <v>0</v>
          </cell>
          <cell r="M473">
            <v>1</v>
          </cell>
          <cell r="N473">
            <v>2.8550360000000001</v>
          </cell>
          <cell r="O473">
            <v>1</v>
          </cell>
          <cell r="P473">
            <v>11126.06481089</v>
          </cell>
          <cell r="Q473">
            <v>4.2002245491897829</v>
          </cell>
          <cell r="S473">
            <v>489.86340208414725</v>
          </cell>
          <cell r="T473">
            <v>498.05890375279517</v>
          </cell>
        </row>
        <row r="474">
          <cell r="D474">
            <v>41861</v>
          </cell>
          <cell r="F474" t="str">
            <v xml:space="preserve"> </v>
          </cell>
          <cell r="G474" t="str">
            <v xml:space="preserve"> </v>
          </cell>
          <cell r="N474">
            <v>6.1738694109286358</v>
          </cell>
          <cell r="S474">
            <v>0</v>
          </cell>
          <cell r="T474">
            <v>0</v>
          </cell>
        </row>
        <row r="475">
          <cell r="D475">
            <v>41882</v>
          </cell>
          <cell r="E475">
            <v>0.23143923490738239</v>
          </cell>
          <cell r="F475">
            <v>1.0023143923490738</v>
          </cell>
          <cell r="G475">
            <v>499.21160746902876</v>
          </cell>
          <cell r="H475">
            <v>2.053279510897871</v>
          </cell>
          <cell r="I475">
            <v>0.20413071166590266</v>
          </cell>
          <cell r="J475">
            <v>0</v>
          </cell>
          <cell r="K475">
            <v>1</v>
          </cell>
          <cell r="L475">
            <v>0</v>
          </cell>
          <cell r="M475">
            <v>1</v>
          </cell>
          <cell r="N475">
            <v>2.8550360000000001</v>
          </cell>
          <cell r="O475">
            <v>1</v>
          </cell>
          <cell r="P475">
            <v>11126.06481089</v>
          </cell>
          <cell r="Q475">
            <v>4.2002245491897829</v>
          </cell>
          <cell r="S475">
            <v>490.86336373301236</v>
          </cell>
          <cell r="T475">
            <v>499.21160746902876</v>
          </cell>
        </row>
        <row r="476">
          <cell r="D476">
            <v>41892</v>
          </cell>
          <cell r="F476" t="str">
            <v xml:space="preserve"> </v>
          </cell>
          <cell r="G476" t="str">
            <v xml:space="preserve"> </v>
          </cell>
          <cell r="N476">
            <v>6.1940810528292936</v>
          </cell>
          <cell r="S476">
            <v>0</v>
          </cell>
          <cell r="T476">
            <v>0</v>
          </cell>
        </row>
        <row r="477">
          <cell r="D477">
            <v>41912</v>
          </cell>
          <cell r="E477">
            <v>0.14951366518294318</v>
          </cell>
          <cell r="F477">
            <v>1.0014951366518294</v>
          </cell>
          <cell r="G477">
            <v>499.95799704037438</v>
          </cell>
          <cell r="H477">
            <v>2.0558286321890877</v>
          </cell>
          <cell r="I477">
            <v>0.18709278645261396</v>
          </cell>
          <cell r="J477">
            <v>0</v>
          </cell>
          <cell r="K477">
            <v>1</v>
          </cell>
          <cell r="L477">
            <v>0</v>
          </cell>
          <cell r="M477">
            <v>1</v>
          </cell>
          <cell r="N477">
            <v>2.8550360000000001</v>
          </cell>
          <cell r="O477">
            <v>1</v>
          </cell>
          <cell r="P477">
            <v>11126.06481089</v>
          </cell>
          <cell r="Q477">
            <v>4.2002245491897829</v>
          </cell>
          <cell r="S477">
            <v>491.78173367789549</v>
          </cell>
          <cell r="T477">
            <v>499.95799704037438</v>
          </cell>
        </row>
        <row r="478">
          <cell r="D478">
            <v>41922</v>
          </cell>
          <cell r="F478" t="str">
            <v xml:space="preserve"> </v>
          </cell>
          <cell r="G478" t="str">
            <v xml:space="preserve"> </v>
          </cell>
          <cell r="N478">
            <v>6.2143588623861055</v>
          </cell>
          <cell r="S478">
            <v>0</v>
          </cell>
          <cell r="T478">
            <v>0</v>
          </cell>
        </row>
        <row r="479">
          <cell r="D479">
            <v>41943</v>
          </cell>
          <cell r="E479">
            <v>0.26225102899195551</v>
          </cell>
          <cell r="F479">
            <v>1.0026225102899196</v>
          </cell>
          <cell r="G479">
            <v>501.26914203214034</v>
          </cell>
          <cell r="H479">
            <v>2.058380918183075</v>
          </cell>
          <cell r="I479">
            <v>0.30392934331060495</v>
          </cell>
          <cell r="J479">
            <v>0</v>
          </cell>
          <cell r="K479">
            <v>1</v>
          </cell>
          <cell r="L479">
            <v>0</v>
          </cell>
          <cell r="M479">
            <v>1</v>
          </cell>
          <cell r="N479">
            <v>2.8550360000000001</v>
          </cell>
          <cell r="O479">
            <v>1</v>
          </cell>
          <cell r="P479">
            <v>11126.06481089</v>
          </cell>
          <cell r="Q479">
            <v>4.2002245491897829</v>
          </cell>
          <cell r="S479">
            <v>493.27640267158421</v>
          </cell>
          <cell r="T479">
            <v>501.26914203214034</v>
          </cell>
        </row>
        <row r="480">
          <cell r="D480">
            <v>41953</v>
          </cell>
          <cell r="F480" t="str">
            <v xml:space="preserve"> </v>
          </cell>
          <cell r="G480" t="str">
            <v xml:space="preserve"> </v>
          </cell>
          <cell r="N480">
            <v>6.2347030562147596</v>
          </cell>
          <cell r="S480">
            <v>0</v>
          </cell>
          <cell r="T480">
            <v>0</v>
          </cell>
        </row>
        <row r="481">
          <cell r="D481">
            <v>41973</v>
          </cell>
          <cell r="E481">
            <v>0.38728597194790382</v>
          </cell>
          <cell r="F481">
            <v>1.003872859719479</v>
          </cell>
          <cell r="G481">
            <v>503.21048710093442</v>
          </cell>
          <cell r="H481">
            <v>2.0609363728087735</v>
          </cell>
          <cell r="I481">
            <v>0.39195558265753649</v>
          </cell>
          <cell r="J481">
            <v>0</v>
          </cell>
          <cell r="K481">
            <v>1</v>
          </cell>
          <cell r="L481">
            <v>0</v>
          </cell>
          <cell r="M481">
            <v>1</v>
          </cell>
          <cell r="N481">
            <v>2.8550360000000001</v>
          </cell>
          <cell r="O481">
            <v>1</v>
          </cell>
          <cell r="P481">
            <v>11126.06481089</v>
          </cell>
          <cell r="Q481">
            <v>4.2002245491897829</v>
          </cell>
          <cell r="S481">
            <v>495.20982706978776</v>
          </cell>
          <cell r="T481">
            <v>503.21048710093442</v>
          </cell>
        </row>
        <row r="482">
          <cell r="D482">
            <v>41983</v>
          </cell>
          <cell r="F482" t="str">
            <v xml:space="preserve"> </v>
          </cell>
          <cell r="G482" t="str">
            <v xml:space="preserve"> </v>
          </cell>
          <cell r="N482">
            <v>6.255113851640087</v>
          </cell>
          <cell r="S482">
            <v>0</v>
          </cell>
          <cell r="T482">
            <v>0</v>
          </cell>
        </row>
        <row r="483">
          <cell r="D483">
            <v>42004</v>
          </cell>
          <cell r="E483">
            <v>0.40129480407680163</v>
          </cell>
          <cell r="F483">
            <v>1.004012948040768</v>
          </cell>
          <cell r="G483">
            <v>505.22984463924001</v>
          </cell>
          <cell r="H483">
            <v>2.0634949999999992</v>
          </cell>
          <cell r="I483">
            <v>0.39512914482723682</v>
          </cell>
          <cell r="J483">
            <v>0</v>
          </cell>
          <cell r="K483">
            <v>1</v>
          </cell>
          <cell r="L483">
            <v>0</v>
          </cell>
          <cell r="M483">
            <v>1</v>
          </cell>
          <cell r="N483">
            <v>2.8550360000000001</v>
          </cell>
          <cell r="O483">
            <v>1</v>
          </cell>
          <cell r="P483">
            <v>11126.06481089</v>
          </cell>
          <cell r="Q483">
            <v>4.2002245491897829</v>
          </cell>
          <cell r="S483">
            <v>497.16654542458912</v>
          </cell>
          <cell r="T483">
            <v>505.22984463924001</v>
          </cell>
        </row>
        <row r="484">
          <cell r="D484">
            <v>42014</v>
          </cell>
          <cell r="F484" t="str">
            <v xml:space="preserve"> </v>
          </cell>
          <cell r="G484" t="str">
            <v xml:space="preserve"> </v>
          </cell>
          <cell r="N484">
            <v>6.2755914666983843</v>
          </cell>
          <cell r="S484">
            <v>0</v>
          </cell>
          <cell r="T484">
            <v>0</v>
          </cell>
        </row>
        <row r="485">
          <cell r="D485">
            <v>42035</v>
          </cell>
          <cell r="E485">
            <v>0.38279782632810733</v>
          </cell>
          <cell r="F485">
            <v>1.0038279782632811</v>
          </cell>
          <cell r="G485">
            <v>507.16385350247992</v>
          </cell>
          <cell r="H485">
            <v>2.0660568036954539</v>
          </cell>
          <cell r="I485">
            <v>0.3546863484687357</v>
          </cell>
          <cell r="J485">
            <v>0</v>
          </cell>
          <cell r="K485">
            <v>1</v>
          </cell>
          <cell r="L485">
            <v>0</v>
          </cell>
          <cell r="M485">
            <v>1</v>
          </cell>
          <cell r="N485">
            <v>2.8550360000000001</v>
          </cell>
          <cell r="O485">
            <v>1</v>
          </cell>
          <cell r="P485">
            <v>11126.06481089</v>
          </cell>
          <cell r="Q485">
            <v>4.2002245491897829</v>
          </cell>
          <cell r="S485">
            <v>498.92992729036376</v>
          </cell>
          <cell r="T485">
            <v>507.16385350247992</v>
          </cell>
        </row>
        <row r="486">
          <cell r="D486">
            <v>42045</v>
          </cell>
          <cell r="F486" t="str">
            <v xml:space="preserve"> </v>
          </cell>
          <cell r="G486" t="str">
            <v xml:space="preserve"> </v>
          </cell>
          <cell r="N486">
            <v>6.2961361201397432</v>
          </cell>
          <cell r="S486">
            <v>0</v>
          </cell>
          <cell r="T486">
            <v>0</v>
          </cell>
        </row>
        <row r="487">
          <cell r="D487">
            <v>42063</v>
          </cell>
          <cell r="E487">
            <v>0.29846339274999245</v>
          </cell>
          <cell r="F487">
            <v>1.0029846339274999</v>
          </cell>
          <cell r="G487">
            <v>508.67755194644502</v>
          </cell>
          <cell r="H487">
            <v>2.0686217878387283</v>
          </cell>
          <cell r="I487">
            <v>0.29194047395969908</v>
          </cell>
          <cell r="J487">
            <v>0</v>
          </cell>
          <cell r="K487">
            <v>1</v>
          </cell>
          <cell r="L487">
            <v>0</v>
          </cell>
          <cell r="M487">
            <v>1</v>
          </cell>
          <cell r="N487">
            <v>2.8550360000000001</v>
          </cell>
          <cell r="O487">
            <v>1</v>
          </cell>
          <cell r="P487">
            <v>11126.06481089</v>
          </cell>
          <cell r="Q487">
            <v>4.2002245491897829</v>
          </cell>
          <cell r="S487">
            <v>500.38650568482205</v>
          </cell>
          <cell r="T487">
            <v>508.67755194644502</v>
          </cell>
        </row>
        <row r="488">
          <cell r="D488">
            <v>42073</v>
          </cell>
          <cell r="F488" t="str">
            <v xml:space="preserve"> </v>
          </cell>
          <cell r="G488" t="str">
            <v xml:space="preserve"> </v>
          </cell>
          <cell r="N488">
            <v>6.3167480314303841</v>
          </cell>
          <cell r="S488">
            <v>0</v>
          </cell>
          <cell r="T488">
            <v>0</v>
          </cell>
        </row>
        <row r="489">
          <cell r="D489">
            <v>42094</v>
          </cell>
          <cell r="E489">
            <v>0.27889463637911227</v>
          </cell>
          <cell r="F489">
            <v>1.0027889463637911</v>
          </cell>
          <cell r="G489">
            <v>510.09622635528825</v>
          </cell>
          <cell r="H489">
            <v>2.0711899563783094</v>
          </cell>
          <cell r="I489">
            <v>0.28934959515455694</v>
          </cell>
          <cell r="J489">
            <v>0</v>
          </cell>
          <cell r="K489">
            <v>1</v>
          </cell>
          <cell r="L489">
            <v>0</v>
          </cell>
          <cell r="M489">
            <v>1</v>
          </cell>
          <cell r="N489">
            <v>2.8550360000000001</v>
          </cell>
          <cell r="O489">
            <v>1</v>
          </cell>
          <cell r="P489">
            <v>11126.06481089</v>
          </cell>
          <cell r="Q489">
            <v>4.2002245491897829</v>
          </cell>
          <cell r="S489">
            <v>501.83437201322914</v>
          </cell>
          <cell r="T489">
            <v>510.09622635528825</v>
          </cell>
        </row>
        <row r="490">
          <cell r="D490">
            <v>42104</v>
          </cell>
          <cell r="F490" t="str">
            <v xml:space="preserve"> </v>
          </cell>
          <cell r="G490" t="str">
            <v xml:space="preserve"> </v>
          </cell>
          <cell r="N490">
            <v>6.3374274207550041</v>
          </cell>
          <cell r="S490">
            <v>0</v>
          </cell>
          <cell r="T490">
            <v>0</v>
          </cell>
        </row>
        <row r="491">
          <cell r="D491">
            <v>42124</v>
          </cell>
          <cell r="E491">
            <v>0.31025951270544638</v>
          </cell>
          <cell r="F491">
            <v>1.0031025951270545</v>
          </cell>
          <cell r="G491">
            <v>511.67884842150704</v>
          </cell>
          <cell r="H491">
            <v>2.0737613132675863</v>
          </cell>
          <cell r="I491">
            <v>0.27440031873868048</v>
          </cell>
          <cell r="J491">
            <v>0</v>
          </cell>
          <cell r="K491">
            <v>1</v>
          </cell>
          <cell r="L491">
            <v>0</v>
          </cell>
          <cell r="M491">
            <v>1</v>
          </cell>
          <cell r="N491">
            <v>2.8550360000000001</v>
          </cell>
          <cell r="O491">
            <v>1</v>
          </cell>
          <cell r="P491">
            <v>11126.06481089</v>
          </cell>
          <cell r="Q491">
            <v>4.2002245491897829</v>
          </cell>
          <cell r="S491">
            <v>503.21140712957373</v>
          </cell>
          <cell r="T491">
            <v>511.67884842150704</v>
          </cell>
        </row>
        <row r="492">
          <cell r="D492">
            <v>42134</v>
          </cell>
          <cell r="F492" t="str">
            <v xml:space="preserve"> </v>
          </cell>
          <cell r="G492" t="str">
            <v xml:space="preserve"> </v>
          </cell>
          <cell r="N492">
            <v>6.3581745090191282</v>
          </cell>
          <cell r="S492">
            <v>0</v>
          </cell>
          <cell r="T492">
            <v>0</v>
          </cell>
        </row>
        <row r="493">
          <cell r="D493">
            <v>42155</v>
          </cell>
          <cell r="E493">
            <v>0.20268193080514862</v>
          </cell>
          <cell r="F493">
            <v>1.0020268193080515</v>
          </cell>
          <cell r="G493">
            <v>512.71592899100926</v>
          </cell>
          <cell r="H493">
            <v>2.0763358624648558</v>
          </cell>
          <cell r="I493">
            <v>0.20652804118061291</v>
          </cell>
          <cell r="J493">
            <v>0</v>
          </cell>
          <cell r="K493">
            <v>1</v>
          </cell>
          <cell r="L493">
            <v>0</v>
          </cell>
          <cell r="M493">
            <v>1</v>
          </cell>
          <cell r="N493">
            <v>2.8550360000000001</v>
          </cell>
          <cell r="O493">
            <v>1</v>
          </cell>
          <cell r="P493">
            <v>11126.06481089</v>
          </cell>
          <cell r="Q493">
            <v>4.2002245491897829</v>
          </cell>
          <cell r="S493">
            <v>504.25067979171587</v>
          </cell>
          <cell r="T493">
            <v>512.71592899100926</v>
          </cell>
        </row>
        <row r="494">
          <cell r="D494">
            <v>42165</v>
          </cell>
          <cell r="F494" t="str">
            <v xml:space="preserve"> </v>
          </cell>
          <cell r="G494" t="str">
            <v xml:space="preserve"> </v>
          </cell>
          <cell r="N494">
            <v>6.3789895178514673</v>
          </cell>
          <cell r="S494">
            <v>0</v>
          </cell>
          <cell r="T494">
            <v>0</v>
          </cell>
        </row>
        <row r="495">
          <cell r="D495">
            <v>42185</v>
          </cell>
          <cell r="E495">
            <v>0.21422026193154142</v>
          </cell>
          <cell r="F495">
            <v>1.0021422026193154</v>
          </cell>
          <cell r="G495">
            <v>513.81427039705852</v>
          </cell>
          <cell r="H495">
            <v>2.078913607933329</v>
          </cell>
          <cell r="I495">
            <v>0.25158789613869043</v>
          </cell>
          <cell r="J495">
            <v>0</v>
          </cell>
          <cell r="K495">
            <v>1</v>
          </cell>
          <cell r="L495">
            <v>0</v>
          </cell>
          <cell r="M495">
            <v>1</v>
          </cell>
          <cell r="N495">
            <v>2.8550360000000001</v>
          </cell>
          <cell r="O495">
            <v>1</v>
          </cell>
          <cell r="P495">
            <v>11126.06481089</v>
          </cell>
          <cell r="Q495">
            <v>4.2002245491897829</v>
          </cell>
          <cell r="S495">
            <v>505.51931346826888</v>
          </cell>
          <cell r="T495">
            <v>513.81427039705852</v>
          </cell>
        </row>
        <row r="496">
          <cell r="D496">
            <v>42195</v>
          </cell>
          <cell r="F496" t="str">
            <v xml:space="preserve"> </v>
          </cell>
          <cell r="G496" t="str">
            <v xml:space="preserve"> </v>
          </cell>
          <cell r="N496">
            <v>6.3998726696062871</v>
          </cell>
          <cell r="S496">
            <v>0</v>
          </cell>
          <cell r="T496">
            <v>0</v>
          </cell>
        </row>
        <row r="497">
          <cell r="D497">
            <v>42216</v>
          </cell>
          <cell r="E497">
            <v>0.32632316455298849</v>
          </cell>
          <cell r="F497">
            <v>1.0032632316455299</v>
          </cell>
          <cell r="G497">
            <v>515.49096538414301</v>
          </cell>
          <cell r="H497">
            <v>2.0814945536411376</v>
          </cell>
          <cell r="I497">
            <v>0.2946951880044531</v>
          </cell>
          <cell r="J497">
            <v>0</v>
          </cell>
          <cell r="K497">
            <v>1</v>
          </cell>
          <cell r="L497">
            <v>0</v>
          </cell>
          <cell r="M497">
            <v>1</v>
          </cell>
          <cell r="N497">
            <v>2.8550360000000001</v>
          </cell>
          <cell r="O497">
            <v>1</v>
          </cell>
          <cell r="P497">
            <v>11126.06481089</v>
          </cell>
          <cell r="Q497">
            <v>4.2002245491897829</v>
          </cell>
          <cell r="S497">
            <v>507.00905455949299</v>
          </cell>
          <cell r="T497">
            <v>515.49096538414301</v>
          </cell>
        </row>
        <row r="498">
          <cell r="D498">
            <v>42226</v>
          </cell>
          <cell r="F498" t="str">
            <v xml:space="preserve"> </v>
          </cell>
          <cell r="G498" t="str">
            <v xml:space="preserve"> </v>
          </cell>
          <cell r="N498">
            <v>6.4208241873657848</v>
          </cell>
          <cell r="S498">
            <v>0</v>
          </cell>
          <cell r="T498">
            <v>0</v>
          </cell>
        </row>
        <row r="499">
          <cell r="D499">
            <v>42247</v>
          </cell>
          <cell r="E499">
            <v>0.23143923490738239</v>
          </cell>
          <cell r="F499">
            <v>1.0023143923490738</v>
          </cell>
          <cell r="G499">
            <v>516.6840137304448</v>
          </cell>
          <cell r="H499">
            <v>2.0840787035613393</v>
          </cell>
          <cell r="I499">
            <v>0.20413071166590266</v>
          </cell>
          <cell r="J499">
            <v>0</v>
          </cell>
          <cell r="K499">
            <v>1</v>
          </cell>
          <cell r="L499">
            <v>0</v>
          </cell>
          <cell r="M499">
            <v>1</v>
          </cell>
          <cell r="N499">
            <v>2.8550360000000001</v>
          </cell>
          <cell r="O499">
            <v>1</v>
          </cell>
          <cell r="P499">
            <v>11126.06481089</v>
          </cell>
          <cell r="Q499">
            <v>4.2002245491897829</v>
          </cell>
          <cell r="S499">
            <v>508.04401575077583</v>
          </cell>
          <cell r="T499">
            <v>516.6840137304448</v>
          </cell>
        </row>
        <row r="500">
          <cell r="D500">
            <v>42257</v>
          </cell>
          <cell r="F500" t="str">
            <v xml:space="preserve"> </v>
          </cell>
          <cell r="G500" t="str">
            <v xml:space="preserve"> </v>
          </cell>
          <cell r="N500">
            <v>6.4418442949424692</v>
          </cell>
          <cell r="S500">
            <v>0</v>
          </cell>
          <cell r="T500">
            <v>0</v>
          </cell>
        </row>
        <row r="501">
          <cell r="D501">
            <v>42277</v>
          </cell>
          <cell r="E501">
            <v>0.14951366518294318</v>
          </cell>
          <cell r="F501">
            <v>1.0014951366518294</v>
          </cell>
          <cell r="G501">
            <v>517.45652693678755</v>
          </cell>
          <cell r="H501">
            <v>2.0866660616719241</v>
          </cell>
          <cell r="I501">
            <v>0.18709278645261396</v>
          </cell>
          <cell r="J501">
            <v>0</v>
          </cell>
          <cell r="K501">
            <v>1</v>
          </cell>
          <cell r="L501">
            <v>0</v>
          </cell>
          <cell r="M501">
            <v>1</v>
          </cell>
          <cell r="N501">
            <v>2.8550360000000001</v>
          </cell>
          <cell r="O501">
            <v>1</v>
          </cell>
          <cell r="P501">
            <v>11126.06481089</v>
          </cell>
          <cell r="Q501">
            <v>4.2002245491897829</v>
          </cell>
          <cell r="S501">
            <v>508.99452945624972</v>
          </cell>
          <cell r="T501">
            <v>517.45652693678755</v>
          </cell>
        </row>
        <row r="502">
          <cell r="D502">
            <v>42287</v>
          </cell>
          <cell r="F502" t="str">
            <v xml:space="preserve"> </v>
          </cell>
          <cell r="G502" t="str">
            <v xml:space="preserve"> </v>
          </cell>
          <cell r="N502">
            <v>6.4629332168815532</v>
          </cell>
          <cell r="S502">
            <v>0</v>
          </cell>
          <cell r="T502">
            <v>0</v>
          </cell>
        </row>
        <row r="503">
          <cell r="D503">
            <v>42308</v>
          </cell>
          <cell r="E503">
            <v>0.26225102899195551</v>
          </cell>
          <cell r="F503">
            <v>1.0026225102899196</v>
          </cell>
          <cell r="G503">
            <v>518.81356200326536</v>
          </cell>
          <cell r="H503">
            <v>2.0892566319558212</v>
          </cell>
          <cell r="I503">
            <v>0.30392934331060495</v>
          </cell>
          <cell r="J503">
            <v>0</v>
          </cell>
          <cell r="K503">
            <v>1</v>
          </cell>
          <cell r="L503">
            <v>0</v>
          </cell>
          <cell r="M503">
            <v>1</v>
          </cell>
          <cell r="N503">
            <v>2.8550360000000001</v>
          </cell>
          <cell r="O503">
            <v>1</v>
          </cell>
          <cell r="P503">
            <v>11126.06481089</v>
          </cell>
          <cell r="Q503">
            <v>4.2002245491897829</v>
          </cell>
          <cell r="S503">
            <v>510.54151318711303</v>
          </cell>
          <cell r="T503">
            <v>518.81356200326536</v>
          </cell>
        </row>
        <row r="504">
          <cell r="D504">
            <v>42318</v>
          </cell>
          <cell r="F504" t="str">
            <v xml:space="preserve"> </v>
          </cell>
          <cell r="G504" t="str">
            <v xml:space="preserve"> </v>
          </cell>
          <cell r="N504">
            <v>6.4840911784633528</v>
          </cell>
          <cell r="S504">
            <v>0</v>
          </cell>
          <cell r="T504">
            <v>0</v>
          </cell>
        </row>
        <row r="505">
          <cell r="D505">
            <v>42338</v>
          </cell>
          <cell r="E505">
            <v>0.38728597194790382</v>
          </cell>
          <cell r="F505">
            <v>1.003872859719479</v>
          </cell>
          <cell r="G505">
            <v>520.82285414946728</v>
          </cell>
          <cell r="H505">
            <v>2.0918504184009046</v>
          </cell>
          <cell r="I505">
            <v>0.39195558265753649</v>
          </cell>
          <cell r="J505">
            <v>0</v>
          </cell>
          <cell r="K505">
            <v>1</v>
          </cell>
          <cell r="L505">
            <v>0</v>
          </cell>
          <cell r="M505">
            <v>1</v>
          </cell>
          <cell r="N505">
            <v>2.8550360000000001</v>
          </cell>
          <cell r="O505">
            <v>1</v>
          </cell>
          <cell r="P505">
            <v>11126.06481089</v>
          </cell>
          <cell r="Q505">
            <v>4.2002245491897829</v>
          </cell>
          <cell r="S505">
            <v>512.54260914983422</v>
          </cell>
          <cell r="T505">
            <v>520.82285414946728</v>
          </cell>
        </row>
        <row r="506">
          <cell r="D506">
            <v>42348</v>
          </cell>
          <cell r="F506" t="str">
            <v xml:space="preserve"> </v>
          </cell>
          <cell r="G506" t="str">
            <v xml:space="preserve"> </v>
          </cell>
          <cell r="N506">
            <v>6.505318405705693</v>
          </cell>
          <cell r="S506">
            <v>0</v>
          </cell>
          <cell r="T506">
            <v>0</v>
          </cell>
        </row>
        <row r="507">
          <cell r="D507">
            <v>42369</v>
          </cell>
          <cell r="E507">
            <v>0.40129480407680163</v>
          </cell>
          <cell r="F507">
            <v>1.004012948040768</v>
          </cell>
          <cell r="G507">
            <v>522.91288920161355</v>
          </cell>
          <cell r="H507">
            <v>2.0944474249999989</v>
          </cell>
          <cell r="I507">
            <v>0.39512914482723682</v>
          </cell>
          <cell r="J507">
            <v>0</v>
          </cell>
          <cell r="K507">
            <v>1</v>
          </cell>
          <cell r="L507">
            <v>0</v>
          </cell>
          <cell r="M507">
            <v>1</v>
          </cell>
          <cell r="N507">
            <v>2.8550360000000001</v>
          </cell>
          <cell r="O507">
            <v>1</v>
          </cell>
          <cell r="P507">
            <v>11126.06481089</v>
          </cell>
          <cell r="Q507">
            <v>4.2002245491897829</v>
          </cell>
          <cell r="S507">
            <v>514.56781437824316</v>
          </cell>
          <cell r="T507">
            <v>522.91288920161355</v>
          </cell>
        </row>
        <row r="508">
          <cell r="D508">
            <v>42379</v>
          </cell>
          <cell r="F508" t="str">
            <v xml:space="preserve"> </v>
          </cell>
          <cell r="G508" t="str">
            <v xml:space="preserve"> </v>
          </cell>
          <cell r="N508">
            <v>6.5266151253663223</v>
          </cell>
          <cell r="S508">
            <v>0</v>
          </cell>
          <cell r="T508">
            <v>0</v>
          </cell>
        </row>
        <row r="509">
          <cell r="D509">
            <v>42400</v>
          </cell>
          <cell r="E509">
            <v>0.38279782632810733</v>
          </cell>
          <cell r="F509">
            <v>1.0038279782632811</v>
          </cell>
          <cell r="G509">
            <v>524.91458837506684</v>
          </cell>
          <cell r="H509">
            <v>2.097047655750885</v>
          </cell>
          <cell r="I509">
            <v>0.3546863484687357</v>
          </cell>
          <cell r="J509">
            <v>0</v>
          </cell>
          <cell r="K509">
            <v>1</v>
          </cell>
          <cell r="L509">
            <v>0</v>
          </cell>
          <cell r="M509">
            <v>1</v>
          </cell>
          <cell r="N509">
            <v>2.8550360000000001</v>
          </cell>
          <cell r="O509">
            <v>1</v>
          </cell>
          <cell r="P509">
            <v>11126.06481089</v>
          </cell>
          <cell r="Q509">
            <v>4.2002245491897829</v>
          </cell>
          <cell r="S509">
            <v>516.39291616945673</v>
          </cell>
          <cell r="T509">
            <v>524.91458837506684</v>
          </cell>
        </row>
        <row r="510">
          <cell r="D510">
            <v>42410</v>
          </cell>
          <cell r="F510" t="str">
            <v xml:space="preserve"> </v>
          </cell>
          <cell r="G510" t="str">
            <v xml:space="preserve"> </v>
          </cell>
          <cell r="N510">
            <v>6.547981564945335</v>
          </cell>
          <cell r="S510">
            <v>0</v>
          </cell>
          <cell r="T510">
            <v>0</v>
          </cell>
        </row>
        <row r="511">
          <cell r="D511">
            <v>42429</v>
          </cell>
          <cell r="E511">
            <v>0.29846339274999245</v>
          </cell>
          <cell r="F511">
            <v>1.0029846339274999</v>
          </cell>
          <cell r="G511">
            <v>526.48126626457076</v>
          </cell>
          <cell r="H511">
            <v>2.0996511146563086</v>
          </cell>
          <cell r="I511">
            <v>0.29194047395969908</v>
          </cell>
          <cell r="J511">
            <v>0</v>
          </cell>
          <cell r="K511">
            <v>1</v>
          </cell>
          <cell r="L511">
            <v>0</v>
          </cell>
          <cell r="M511">
            <v>1</v>
          </cell>
          <cell r="N511">
            <v>2.8550360000000001</v>
          </cell>
          <cell r="O511">
            <v>1</v>
          </cell>
          <cell r="P511">
            <v>11126.06481089</v>
          </cell>
          <cell r="Q511">
            <v>4.2002245491897829</v>
          </cell>
          <cell r="S511">
            <v>517.90047609641624</v>
          </cell>
          <cell r="T511">
            <v>526.48126626457076</v>
          </cell>
        </row>
        <row r="512">
          <cell r="D512">
            <v>42439</v>
          </cell>
          <cell r="F512" t="str">
            <v xml:space="preserve"> </v>
          </cell>
          <cell r="G512" t="str">
            <v xml:space="preserve"> </v>
          </cell>
          <cell r="N512">
            <v>6.5694179526876013</v>
          </cell>
          <cell r="S512">
            <v>0</v>
          </cell>
          <cell r="T512">
            <v>0</v>
          </cell>
        </row>
        <row r="513">
          <cell r="D513">
            <v>42460</v>
          </cell>
          <cell r="E513">
            <v>0.27889463637911227</v>
          </cell>
          <cell r="F513">
            <v>1.0027889463637911</v>
          </cell>
          <cell r="G513">
            <v>527.94959427772346</v>
          </cell>
          <cell r="H513">
            <v>2.1022578057239834</v>
          </cell>
          <cell r="I513">
            <v>0.28934959515455694</v>
          </cell>
          <cell r="J513">
            <v>0</v>
          </cell>
          <cell r="K513">
            <v>1</v>
          </cell>
          <cell r="L513">
            <v>0</v>
          </cell>
          <cell r="M513">
            <v>1</v>
          </cell>
          <cell r="N513">
            <v>2.8550360000000001</v>
          </cell>
          <cell r="O513">
            <v>1</v>
          </cell>
          <cell r="P513">
            <v>11126.06481089</v>
          </cell>
          <cell r="Q513">
            <v>4.2002245491897829</v>
          </cell>
          <cell r="S513">
            <v>519.3990190273048</v>
          </cell>
          <cell r="T513">
            <v>527.94959427772346</v>
          </cell>
        </row>
        <row r="514">
          <cell r="D514">
            <v>42470</v>
          </cell>
          <cell r="F514" t="str">
            <v xml:space="preserve"> </v>
          </cell>
          <cell r="G514" t="str">
            <v xml:space="preserve"> </v>
          </cell>
          <cell r="N514">
            <v>6.590924517585206</v>
          </cell>
          <cell r="S514">
            <v>0</v>
          </cell>
          <cell r="T514">
            <v>0</v>
          </cell>
        </row>
        <row r="515">
          <cell r="D515">
            <v>42490</v>
          </cell>
          <cell r="E515">
            <v>0.31025951270544638</v>
          </cell>
          <cell r="F515">
            <v>1.0031025951270545</v>
          </cell>
          <cell r="G515">
            <v>529.58760811625996</v>
          </cell>
          <cell r="H515">
            <v>2.1048677329665995</v>
          </cell>
          <cell r="I515">
            <v>0.27440031873868048</v>
          </cell>
          <cell r="J515">
            <v>0</v>
          </cell>
          <cell r="K515">
            <v>1</v>
          </cell>
          <cell r="L515">
            <v>0</v>
          </cell>
          <cell r="M515">
            <v>1</v>
          </cell>
          <cell r="N515">
            <v>2.8550360000000001</v>
          </cell>
          <cell r="O515">
            <v>1</v>
          </cell>
          <cell r="P515">
            <v>11126.06481089</v>
          </cell>
          <cell r="Q515">
            <v>4.2002245491897829</v>
          </cell>
          <cell r="S515">
            <v>520.82425159104139</v>
          </cell>
          <cell r="T515">
            <v>529.58760811625996</v>
          </cell>
        </row>
        <row r="516">
          <cell r="D516">
            <v>42500</v>
          </cell>
          <cell r="F516" t="str">
            <v xml:space="preserve"> </v>
          </cell>
          <cell r="G516" t="str">
            <v xml:space="preserve"> </v>
          </cell>
          <cell r="N516">
            <v>6.6125014893798948</v>
          </cell>
          <cell r="S516">
            <v>0</v>
          </cell>
          <cell r="T516">
            <v>0</v>
          </cell>
        </row>
        <row r="517">
          <cell r="D517">
            <v>42521</v>
          </cell>
          <cell r="E517">
            <v>0.20268193080514862</v>
          </cell>
          <cell r="F517">
            <v>1.0020268193080515</v>
          </cell>
          <cell r="G517">
            <v>530.66098650569484</v>
          </cell>
          <cell r="H517">
            <v>2.107480900401828</v>
          </cell>
          <cell r="I517">
            <v>0.20652804118061291</v>
          </cell>
          <cell r="J517">
            <v>0</v>
          </cell>
          <cell r="K517">
            <v>1</v>
          </cell>
          <cell r="L517">
            <v>0</v>
          </cell>
          <cell r="M517">
            <v>1</v>
          </cell>
          <cell r="N517">
            <v>2.8550360000000001</v>
          </cell>
          <cell r="O517">
            <v>1</v>
          </cell>
          <cell r="P517">
            <v>11126.06481089</v>
          </cell>
          <cell r="Q517">
            <v>4.2002245491897829</v>
          </cell>
          <cell r="S517">
            <v>521.899899715846</v>
          </cell>
          <cell r="T517">
            <v>530.66098650569484</v>
          </cell>
        </row>
        <row r="518">
          <cell r="D518">
            <v>42531</v>
          </cell>
          <cell r="F518" t="str">
            <v xml:space="preserve"> </v>
          </cell>
          <cell r="G518" t="str">
            <v xml:space="preserve"> </v>
          </cell>
          <cell r="N518">
            <v>6.6341490985655271</v>
          </cell>
          <cell r="S518">
            <v>0</v>
          </cell>
          <cell r="T518">
            <v>0</v>
          </cell>
        </row>
        <row r="519">
          <cell r="D519">
            <v>42551</v>
          </cell>
          <cell r="E519">
            <v>0.21422026193154142</v>
          </cell>
          <cell r="F519">
            <v>1.0021422026193154</v>
          </cell>
          <cell r="G519">
            <v>531.79776986095578</v>
          </cell>
          <cell r="H519">
            <v>2.1100973120523285</v>
          </cell>
          <cell r="I519">
            <v>0.25158789613869043</v>
          </cell>
          <cell r="J519">
            <v>0</v>
          </cell>
          <cell r="K519">
            <v>1</v>
          </cell>
          <cell r="L519">
            <v>0</v>
          </cell>
          <cell r="M519">
            <v>1</v>
          </cell>
          <cell r="N519">
            <v>2.8550360000000001</v>
          </cell>
          <cell r="O519">
            <v>1</v>
          </cell>
          <cell r="P519">
            <v>11126.06481089</v>
          </cell>
          <cell r="Q519">
            <v>4.2002245491897829</v>
          </cell>
          <cell r="S519">
            <v>523.21293669349097</v>
          </cell>
          <cell r="T519">
            <v>531.79776986095578</v>
          </cell>
        </row>
        <row r="520">
          <cell r="D520">
            <v>42561</v>
          </cell>
          <cell r="F520" t="str">
            <v xml:space="preserve"> </v>
          </cell>
          <cell r="G520" t="str">
            <v xml:space="preserve"> </v>
          </cell>
          <cell r="N520">
            <v>6.6558675763905404</v>
          </cell>
          <cell r="S520">
            <v>0</v>
          </cell>
          <cell r="T520">
            <v>0</v>
          </cell>
        </row>
        <row r="521">
          <cell r="D521">
            <v>42582</v>
          </cell>
          <cell r="E521">
            <v>0.32632316455298849</v>
          </cell>
          <cell r="F521">
            <v>1.0032632316455299</v>
          </cell>
          <cell r="G521">
            <v>533.53314917258831</v>
          </cell>
          <cell r="H521">
            <v>2.1127169719457539</v>
          </cell>
          <cell r="I521">
            <v>0.2946951880044531</v>
          </cell>
          <cell r="J521">
            <v>0</v>
          </cell>
          <cell r="K521">
            <v>1</v>
          </cell>
          <cell r="L521">
            <v>0</v>
          </cell>
          <cell r="M521">
            <v>1</v>
          </cell>
          <cell r="N521">
            <v>2.8550360000000001</v>
          </cell>
          <cell r="O521">
            <v>1</v>
          </cell>
          <cell r="P521">
            <v>11126.06481089</v>
          </cell>
          <cell r="Q521">
            <v>4.2002245491897829</v>
          </cell>
          <cell r="S521">
            <v>524.7548200409434</v>
          </cell>
          <cell r="T521">
            <v>533.53314917258831</v>
          </cell>
        </row>
        <row r="522">
          <cell r="D522">
            <v>42592</v>
          </cell>
          <cell r="F522" t="str">
            <v xml:space="preserve"> </v>
          </cell>
          <cell r="G522" t="str">
            <v xml:space="preserve"> </v>
          </cell>
          <cell r="N522">
            <v>6.6776571548604178</v>
          </cell>
          <cell r="S522">
            <v>0</v>
          </cell>
          <cell r="T522">
            <v>0</v>
          </cell>
        </row>
        <row r="523">
          <cell r="D523">
            <v>42613</v>
          </cell>
          <cell r="E523">
            <v>0.23143923490738239</v>
          </cell>
          <cell r="F523">
            <v>1.0023143923490738</v>
          </cell>
          <cell r="G523">
            <v>534.76795421101065</v>
          </cell>
          <cell r="H523">
            <v>2.1153398841147584</v>
          </cell>
          <cell r="I523">
            <v>0.20413071166590266</v>
          </cell>
          <cell r="J523">
            <v>0</v>
          </cell>
          <cell r="K523">
            <v>1</v>
          </cell>
          <cell r="L523">
            <v>0</v>
          </cell>
          <cell r="M523">
            <v>1</v>
          </cell>
          <cell r="N523">
            <v>2.8550360000000001</v>
          </cell>
          <cell r="O523">
            <v>1</v>
          </cell>
          <cell r="P523">
            <v>11126.06481089</v>
          </cell>
          <cell r="Q523">
            <v>4.2002245491897829</v>
          </cell>
          <cell r="S523">
            <v>525.82600578959409</v>
          </cell>
          <cell r="T523">
            <v>534.76795421101065</v>
          </cell>
        </row>
        <row r="524">
          <cell r="D524">
            <v>42623</v>
          </cell>
          <cell r="F524" t="str">
            <v xml:space="preserve"> </v>
          </cell>
          <cell r="G524" t="str">
            <v xml:space="preserve"> </v>
          </cell>
          <cell r="N524">
            <v>6.6995180667401693</v>
          </cell>
          <cell r="S524">
            <v>0</v>
          </cell>
          <cell r="T524">
            <v>0</v>
          </cell>
        </row>
        <row r="525">
          <cell r="D525">
            <v>42643</v>
          </cell>
          <cell r="E525">
            <v>0.14951366518294318</v>
          </cell>
          <cell r="F525">
            <v>1.0014951366518294</v>
          </cell>
          <cell r="G525">
            <v>535.56750537957532</v>
          </cell>
          <cell r="H525">
            <v>2.1179660525970028</v>
          </cell>
          <cell r="I525">
            <v>0.18709278645261396</v>
          </cell>
          <cell r="J525">
            <v>0</v>
          </cell>
          <cell r="K525">
            <v>1</v>
          </cell>
          <cell r="L525">
            <v>0</v>
          </cell>
          <cell r="M525">
            <v>1</v>
          </cell>
          <cell r="N525">
            <v>2.8550360000000001</v>
          </cell>
          <cell r="O525">
            <v>1</v>
          </cell>
          <cell r="P525">
            <v>11126.06481089</v>
          </cell>
          <cell r="Q525">
            <v>4.2002245491897829</v>
          </cell>
          <cell r="S525">
            <v>526.80978831571838</v>
          </cell>
          <cell r="T525">
            <v>535.56750537957532</v>
          </cell>
        </row>
        <row r="526">
          <cell r="D526">
            <v>42653</v>
          </cell>
          <cell r="F526" t="str">
            <v xml:space="preserve"> </v>
          </cell>
          <cell r="G526" t="str">
            <v xml:space="preserve"> </v>
          </cell>
          <cell r="N526">
            <v>6.7214505455568165</v>
          </cell>
          <cell r="S526">
            <v>0</v>
          </cell>
          <cell r="T526">
            <v>0</v>
          </cell>
        </row>
        <row r="527">
          <cell r="D527">
            <v>42674</v>
          </cell>
          <cell r="E527">
            <v>0.26225102899195551</v>
          </cell>
          <cell r="F527">
            <v>1.0026225102899196</v>
          </cell>
          <cell r="G527">
            <v>536.97203667337976</v>
          </cell>
          <cell r="H527">
            <v>2.1205954814351586</v>
          </cell>
          <cell r="I527">
            <v>0.30392934331060495</v>
          </cell>
          <cell r="J527">
            <v>0</v>
          </cell>
          <cell r="K527">
            <v>1</v>
          </cell>
          <cell r="L527">
            <v>0</v>
          </cell>
          <cell r="M527">
            <v>1</v>
          </cell>
          <cell r="N527">
            <v>2.8550360000000001</v>
          </cell>
          <cell r="O527">
            <v>1</v>
          </cell>
          <cell r="P527">
            <v>11126.06481089</v>
          </cell>
          <cell r="Q527">
            <v>4.2002245491897829</v>
          </cell>
          <cell r="S527">
            <v>528.41091784584228</v>
          </cell>
          <cell r="T527">
            <v>536.97203667337976</v>
          </cell>
        </row>
        <row r="528">
          <cell r="D528">
            <v>42684</v>
          </cell>
          <cell r="F528" t="str">
            <v xml:space="preserve"> </v>
          </cell>
          <cell r="G528" t="str">
            <v xml:space="preserve"> </v>
          </cell>
          <cell r="N528">
            <v>6.7434548256018889</v>
          </cell>
          <cell r="S528">
            <v>0</v>
          </cell>
          <cell r="T528">
            <v>0</v>
          </cell>
        </row>
        <row r="529">
          <cell r="D529">
            <v>42704</v>
          </cell>
          <cell r="E529">
            <v>0.38728597194790382</v>
          </cell>
          <cell r="F529">
            <v>1.003872859719479</v>
          </cell>
          <cell r="G529">
            <v>539.05165404469869</v>
          </cell>
          <cell r="H529">
            <v>2.1232281746769184</v>
          </cell>
          <cell r="I529">
            <v>0.39195558265753649</v>
          </cell>
          <cell r="J529">
            <v>0</v>
          </cell>
          <cell r="K529">
            <v>1</v>
          </cell>
          <cell r="L529">
            <v>0</v>
          </cell>
          <cell r="M529">
            <v>1</v>
          </cell>
          <cell r="N529">
            <v>2.8550360000000001</v>
          </cell>
          <cell r="O529">
            <v>1</v>
          </cell>
          <cell r="P529">
            <v>11126.06481089</v>
          </cell>
          <cell r="Q529">
            <v>4.2002245491897829</v>
          </cell>
          <cell r="S529">
            <v>530.48205393771104</v>
          </cell>
          <cell r="T529">
            <v>539.05165404469869</v>
          </cell>
        </row>
        <row r="530">
          <cell r="D530">
            <v>42714</v>
          </cell>
          <cell r="F530" t="str">
            <v xml:space="preserve"> </v>
          </cell>
          <cell r="G530" t="str">
            <v xml:space="preserve"> </v>
          </cell>
          <cell r="N530">
            <v>6.7655311419339235</v>
          </cell>
          <cell r="S530">
            <v>0</v>
          </cell>
          <cell r="T530">
            <v>0</v>
          </cell>
        </row>
        <row r="531">
          <cell r="D531">
            <v>42735</v>
          </cell>
          <cell r="E531">
            <v>0.40129480407680163</v>
          </cell>
          <cell r="F531">
            <v>1.004012948040768</v>
          </cell>
          <cell r="G531">
            <v>541.21484032367016</v>
          </cell>
          <cell r="H531">
            <v>2.1258641363749988</v>
          </cell>
          <cell r="I531">
            <v>0.39512914482723682</v>
          </cell>
          <cell r="J531">
            <v>0</v>
          </cell>
          <cell r="K531">
            <v>1</v>
          </cell>
          <cell r="L531">
            <v>0</v>
          </cell>
          <cell r="M531">
            <v>1</v>
          </cell>
          <cell r="N531">
            <v>2.8550360000000001</v>
          </cell>
          <cell r="O531">
            <v>1</v>
          </cell>
          <cell r="P531">
            <v>11126.06481089</v>
          </cell>
          <cell r="Q531">
            <v>4.2002245491897829</v>
          </cell>
          <cell r="S531">
            <v>532.57814314089717</v>
          </cell>
          <cell r="T531">
            <v>541.21484032367016</v>
          </cell>
        </row>
        <row r="532">
          <cell r="D532">
            <v>42745</v>
          </cell>
          <cell r="F532" t="str">
            <v xml:space="preserve"> </v>
          </cell>
          <cell r="G532" t="str">
            <v xml:space="preserve"> </v>
          </cell>
          <cell r="N532">
            <v>6.7876797303809786</v>
          </cell>
          <cell r="S532">
            <v>0</v>
          </cell>
          <cell r="T532">
            <v>0</v>
          </cell>
        </row>
        <row r="533">
          <cell r="D533">
            <v>42766</v>
          </cell>
          <cell r="E533">
            <v>0.38279782632810733</v>
          </cell>
          <cell r="F533">
            <v>1.0038279782632811</v>
          </cell>
          <cell r="G533">
            <v>543.28659896819431</v>
          </cell>
          <cell r="H533">
            <v>2.1285033705871483</v>
          </cell>
          <cell r="I533">
            <v>0.3546863484687357</v>
          </cell>
          <cell r="J533">
            <v>0</v>
          </cell>
          <cell r="K533">
            <v>1</v>
          </cell>
          <cell r="L533">
            <v>0</v>
          </cell>
          <cell r="M533">
            <v>1</v>
          </cell>
          <cell r="N533">
            <v>2.8550360000000001</v>
          </cell>
          <cell r="O533">
            <v>1</v>
          </cell>
          <cell r="P533">
            <v>11126.06481089</v>
          </cell>
          <cell r="Q533">
            <v>4.2002245491897829</v>
          </cell>
          <cell r="S533">
            <v>534.46712510954626</v>
          </cell>
          <cell r="T533">
            <v>543.28659896819431</v>
          </cell>
        </row>
        <row r="534">
          <cell r="D534">
            <v>42776</v>
          </cell>
          <cell r="F534" t="str">
            <v xml:space="preserve"> </v>
          </cell>
          <cell r="G534" t="str">
            <v xml:space="preserve"> </v>
          </cell>
          <cell r="N534">
            <v>6.8099008275431521</v>
          </cell>
          <cell r="S534">
            <v>0</v>
          </cell>
          <cell r="T534">
            <v>0</v>
          </cell>
        </row>
        <row r="535">
          <cell r="D535">
            <v>42794</v>
          </cell>
          <cell r="E535">
            <v>0.29846339274999245</v>
          </cell>
          <cell r="F535">
            <v>1.0029846339274999</v>
          </cell>
          <cell r="G535">
            <v>544.90811058383088</v>
          </cell>
          <cell r="H535">
            <v>2.131145881376153</v>
          </cell>
          <cell r="I535">
            <v>0.29194047395969908</v>
          </cell>
          <cell r="J535">
            <v>0</v>
          </cell>
          <cell r="K535">
            <v>1</v>
          </cell>
          <cell r="L535">
            <v>0</v>
          </cell>
          <cell r="M535">
            <v>1</v>
          </cell>
          <cell r="N535">
            <v>2.8550360000000001</v>
          </cell>
          <cell r="O535">
            <v>1</v>
          </cell>
          <cell r="P535">
            <v>11126.06481089</v>
          </cell>
          <cell r="Q535">
            <v>4.2002245491897829</v>
          </cell>
          <cell r="S535">
            <v>536.02745096774993</v>
          </cell>
          <cell r="T535">
            <v>544.90811058383088</v>
          </cell>
        </row>
        <row r="536">
          <cell r="D536">
            <v>42804</v>
          </cell>
          <cell r="F536" t="str">
            <v xml:space="preserve"> </v>
          </cell>
          <cell r="G536" t="str">
            <v xml:space="preserve"> </v>
          </cell>
          <cell r="N536">
            <v>6.8321946707951096</v>
          </cell>
          <cell r="S536">
            <v>0</v>
          </cell>
          <cell r="T536">
            <v>0</v>
          </cell>
        </row>
        <row r="537">
          <cell r="D537">
            <v>42825</v>
          </cell>
          <cell r="E537">
            <v>0.27889463637911227</v>
          </cell>
          <cell r="F537">
            <v>1.0027889463637911</v>
          </cell>
          <cell r="G537">
            <v>546.4278300774439</v>
          </cell>
          <cell r="H537">
            <v>2.1337916728098429</v>
          </cell>
          <cell r="I537">
            <v>0.28934959515455694</v>
          </cell>
          <cell r="J537">
            <v>0</v>
          </cell>
          <cell r="K537">
            <v>1</v>
          </cell>
          <cell r="L537">
            <v>0</v>
          </cell>
          <cell r="M537">
            <v>1</v>
          </cell>
          <cell r="N537">
            <v>2.8550360000000001</v>
          </cell>
          <cell r="O537">
            <v>1</v>
          </cell>
          <cell r="P537">
            <v>11126.06481089</v>
          </cell>
          <cell r="Q537">
            <v>4.2002245491897829</v>
          </cell>
          <cell r="S537">
            <v>537.5784442270425</v>
          </cell>
          <cell r="T537">
            <v>546.4278300774439</v>
          </cell>
        </row>
        <row r="538">
          <cell r="D538">
            <v>42835</v>
          </cell>
          <cell r="F538" t="str">
            <v xml:space="preserve"> </v>
          </cell>
          <cell r="G538" t="str">
            <v xml:space="preserve"> </v>
          </cell>
          <cell r="N538">
            <v>6.8545614982886187</v>
          </cell>
          <cell r="S538">
            <v>0</v>
          </cell>
          <cell r="T538">
            <v>0</v>
          </cell>
        </row>
        <row r="539">
          <cell r="D539">
            <v>42855</v>
          </cell>
          <cell r="E539">
            <v>0.31025951270544638</v>
          </cell>
          <cell r="F539">
            <v>1.0031025951270545</v>
          </cell>
          <cell r="G539">
            <v>548.12317440032916</v>
          </cell>
          <cell r="H539">
            <v>2.1364407489610979</v>
          </cell>
          <cell r="I539">
            <v>0.27440031873868048</v>
          </cell>
          <cell r="J539">
            <v>0</v>
          </cell>
          <cell r="K539">
            <v>1</v>
          </cell>
          <cell r="L539">
            <v>0</v>
          </cell>
          <cell r="M539">
            <v>1</v>
          </cell>
          <cell r="N539">
            <v>2.8550360000000001</v>
          </cell>
          <cell r="O539">
            <v>1</v>
          </cell>
          <cell r="P539">
            <v>11126.06481089</v>
          </cell>
          <cell r="Q539">
            <v>4.2002245491897829</v>
          </cell>
          <cell r="S539">
            <v>539.053561191472</v>
          </cell>
          <cell r="T539">
            <v>548.12317440032916</v>
          </cell>
        </row>
        <row r="540">
          <cell r="D540">
            <v>42865</v>
          </cell>
          <cell r="F540" t="str">
            <v xml:space="preserve"> </v>
          </cell>
          <cell r="G540" t="str">
            <v xml:space="preserve"> </v>
          </cell>
          <cell r="N540">
            <v>6.8770015489550955</v>
          </cell>
          <cell r="S540">
            <v>0</v>
          </cell>
          <cell r="T540">
            <v>0</v>
          </cell>
        </row>
        <row r="541">
          <cell r="D541">
            <v>42886</v>
          </cell>
          <cell r="E541">
            <v>0.20268193080514862</v>
          </cell>
          <cell r="F541">
            <v>1.0020268193080515</v>
          </cell>
          <cell r="G541">
            <v>549.23412103339422</v>
          </cell>
          <cell r="H541">
            <v>2.1390931139078546</v>
          </cell>
          <cell r="I541">
            <v>0.20652804118061291</v>
          </cell>
          <cell r="J541">
            <v>0</v>
          </cell>
          <cell r="K541">
            <v>1</v>
          </cell>
          <cell r="L541">
            <v>0</v>
          </cell>
          <cell r="M541">
            <v>1</v>
          </cell>
          <cell r="N541">
            <v>2.8550360000000001</v>
          </cell>
          <cell r="O541">
            <v>1</v>
          </cell>
          <cell r="P541">
            <v>11126.06481089</v>
          </cell>
          <cell r="Q541">
            <v>4.2002245491897829</v>
          </cell>
          <cell r="S541">
            <v>540.16685795231513</v>
          </cell>
          <cell r="T541">
            <v>549.23412103339422</v>
          </cell>
        </row>
        <row r="542">
          <cell r="D542">
            <v>42896</v>
          </cell>
          <cell r="F542" t="str">
            <v xml:space="preserve"> </v>
          </cell>
          <cell r="G542" t="str">
            <v xml:space="preserve"> </v>
          </cell>
          <cell r="N542">
            <v>6.8995150625081534</v>
          </cell>
          <cell r="S542">
            <v>0</v>
          </cell>
          <cell r="T542">
            <v>0</v>
          </cell>
        </row>
        <row r="543">
          <cell r="D543">
            <v>42916</v>
          </cell>
          <cell r="E543">
            <v>0.21422026193154142</v>
          </cell>
          <cell r="F543">
            <v>1.0021422026193154</v>
          </cell>
          <cell r="G543">
            <v>550.4106918060894</v>
          </cell>
          <cell r="H543">
            <v>2.1417487717331123</v>
          </cell>
          <cell r="I543">
            <v>0.25158789613869043</v>
          </cell>
          <cell r="J543">
            <v>0</v>
          </cell>
          <cell r="K543">
            <v>1</v>
          </cell>
          <cell r="L543">
            <v>0</v>
          </cell>
          <cell r="M543">
            <v>1</v>
          </cell>
          <cell r="N543">
            <v>2.8550360000000001</v>
          </cell>
          <cell r="O543">
            <v>1</v>
          </cell>
          <cell r="P543">
            <v>11126.06481089</v>
          </cell>
          <cell r="Q543">
            <v>4.2002245491897829</v>
          </cell>
          <cell r="S543">
            <v>541.52585238587574</v>
          </cell>
          <cell r="T543">
            <v>550.4106918060894</v>
          </cell>
        </row>
        <row r="544">
          <cell r="D544">
            <v>42926</v>
          </cell>
          <cell r="F544" t="str">
            <v xml:space="preserve"> </v>
          </cell>
          <cell r="G544" t="str">
            <v xml:space="preserve"> </v>
          </cell>
          <cell r="N544">
            <v>6.9221022794461673</v>
          </cell>
          <cell r="S544">
            <v>0</v>
          </cell>
          <cell r="T544">
            <v>0</v>
          </cell>
        </row>
        <row r="545">
          <cell r="D545">
            <v>42947</v>
          </cell>
          <cell r="E545">
            <v>0.32632316455298849</v>
          </cell>
          <cell r="F545">
            <v>1.0032632316455299</v>
          </cell>
          <cell r="G545">
            <v>552.20680939362899</v>
          </cell>
          <cell r="H545">
            <v>2.1444077265249399</v>
          </cell>
          <cell r="I545">
            <v>0.2946951880044531</v>
          </cell>
          <cell r="J545">
            <v>0</v>
          </cell>
          <cell r="K545">
            <v>1</v>
          </cell>
          <cell r="L545">
            <v>0</v>
          </cell>
          <cell r="M545">
            <v>1</v>
          </cell>
          <cell r="N545">
            <v>2.8550360000000001</v>
          </cell>
          <cell r="O545">
            <v>1</v>
          </cell>
          <cell r="P545">
            <v>11126.06481089</v>
          </cell>
          <cell r="Q545">
            <v>4.2002245491897829</v>
          </cell>
          <cell r="S545">
            <v>543.12170301465699</v>
          </cell>
          <cell r="T545">
            <v>552.20680939362899</v>
          </cell>
        </row>
        <row r="546">
          <cell r="D546">
            <v>42957</v>
          </cell>
          <cell r="F546" t="str">
            <v xml:space="preserve"> </v>
          </cell>
          <cell r="G546" t="str">
            <v xml:space="preserve"> </v>
          </cell>
          <cell r="N546">
            <v>6.9447634410548398</v>
          </cell>
          <cell r="S546">
            <v>0</v>
          </cell>
          <cell r="T546">
            <v>0</v>
          </cell>
        </row>
        <row r="547">
          <cell r="D547">
            <v>42978</v>
          </cell>
          <cell r="E547">
            <v>0.23143923490738239</v>
          </cell>
          <cell r="F547">
            <v>1.0023143923490738</v>
          </cell>
          <cell r="G547">
            <v>553.48483260839612</v>
          </cell>
          <cell r="H547">
            <v>2.1470699823764794</v>
          </cell>
          <cell r="I547">
            <v>0.20413071166590266</v>
          </cell>
          <cell r="J547">
            <v>0</v>
          </cell>
          <cell r="K547">
            <v>1</v>
          </cell>
          <cell r="L547">
            <v>0</v>
          </cell>
          <cell r="M547">
            <v>1</v>
          </cell>
          <cell r="N547">
            <v>2.8550360000000001</v>
          </cell>
          <cell r="O547">
            <v>1</v>
          </cell>
          <cell r="P547">
            <v>11126.06481089</v>
          </cell>
          <cell r="Q547">
            <v>4.2002245491897829</v>
          </cell>
          <cell r="S547">
            <v>544.23038121223271</v>
          </cell>
          <cell r="T547">
            <v>553.48483260839612</v>
          </cell>
        </row>
        <row r="548">
          <cell r="D548">
            <v>42988</v>
          </cell>
          <cell r="F548" t="str">
            <v xml:space="preserve"> </v>
          </cell>
          <cell r="G548" t="str">
            <v xml:space="preserve"> </v>
          </cell>
          <cell r="N548">
            <v>6.967498789409782</v>
          </cell>
          <cell r="S548">
            <v>0</v>
          </cell>
          <cell r="T548">
            <v>0</v>
          </cell>
        </row>
        <row r="549">
          <cell r="D549">
            <v>43008</v>
          </cell>
          <cell r="E549">
            <v>0.14951366518294318</v>
          </cell>
          <cell r="F549">
            <v>1.0014951366518294</v>
          </cell>
          <cell r="G549">
            <v>554.31236806786058</v>
          </cell>
          <cell r="H549">
            <v>2.1497355433859573</v>
          </cell>
          <cell r="I549">
            <v>0.18709278645261396</v>
          </cell>
          <cell r="J549">
            <v>0</v>
          </cell>
          <cell r="K549">
            <v>1</v>
          </cell>
          <cell r="L549">
            <v>0</v>
          </cell>
          <cell r="M549">
            <v>1</v>
          </cell>
          <cell r="N549">
            <v>2.8550360000000001</v>
          </cell>
          <cell r="O549">
            <v>1</v>
          </cell>
          <cell r="P549">
            <v>11126.06481089</v>
          </cell>
          <cell r="Q549">
            <v>4.2002245491897829</v>
          </cell>
          <cell r="S549">
            <v>545.24859699716433</v>
          </cell>
          <cell r="T549">
            <v>554.31236806786058</v>
          </cell>
        </row>
        <row r="550">
          <cell r="D550">
            <v>43018</v>
          </cell>
          <cell r="F550" t="str">
            <v xml:space="preserve"> </v>
          </cell>
          <cell r="G550" t="str">
            <v xml:space="preserve"> </v>
          </cell>
          <cell r="N550">
            <v>6.9903085673790955</v>
          </cell>
          <cell r="S550">
            <v>0</v>
          </cell>
          <cell r="T550">
            <v>0</v>
          </cell>
        </row>
        <row r="551">
          <cell r="D551">
            <v>43039</v>
          </cell>
          <cell r="E551">
            <v>0.26225102899195551</v>
          </cell>
          <cell r="F551">
            <v>1.0026225102899196</v>
          </cell>
          <cell r="G551">
            <v>555.7660579569482</v>
          </cell>
          <cell r="H551">
            <v>2.1524044136566856</v>
          </cell>
          <cell r="I551">
            <v>0.30392934331060495</v>
          </cell>
          <cell r="J551">
            <v>0</v>
          </cell>
          <cell r="K551">
            <v>1</v>
          </cell>
          <cell r="L551">
            <v>0</v>
          </cell>
          <cell r="M551">
            <v>1</v>
          </cell>
          <cell r="N551">
            <v>2.8550360000000001</v>
          </cell>
          <cell r="O551">
            <v>1</v>
          </cell>
          <cell r="P551">
            <v>11126.06481089</v>
          </cell>
          <cell r="Q551">
            <v>4.2002245491897829</v>
          </cell>
          <cell r="S551">
            <v>546.90576747742807</v>
          </cell>
          <cell r="T551">
            <v>555.7660579569482</v>
          </cell>
        </row>
        <row r="552">
          <cell r="D552">
            <v>43049</v>
          </cell>
          <cell r="F552" t="str">
            <v xml:space="preserve"> </v>
          </cell>
          <cell r="G552" t="str">
            <v xml:space="preserve"> </v>
          </cell>
          <cell r="N552">
            <v>7.0131930186259703</v>
          </cell>
          <cell r="S552">
            <v>0</v>
          </cell>
          <cell r="T552">
            <v>0</v>
          </cell>
        </row>
        <row r="553">
          <cell r="D553">
            <v>43069</v>
          </cell>
          <cell r="E553">
            <v>0.38728597194790382</v>
          </cell>
          <cell r="F553">
            <v>1.003872859719479</v>
          </cell>
          <cell r="G553">
            <v>557.91846193626327</v>
          </cell>
          <cell r="H553">
            <v>2.1550765972970716</v>
          </cell>
          <cell r="I553">
            <v>0.39195558265753649</v>
          </cell>
          <cell r="J553">
            <v>0</v>
          </cell>
          <cell r="K553">
            <v>1</v>
          </cell>
          <cell r="L553">
            <v>0</v>
          </cell>
          <cell r="M553">
            <v>1</v>
          </cell>
          <cell r="N553">
            <v>2.8550360000000001</v>
          </cell>
          <cell r="O553">
            <v>1</v>
          </cell>
          <cell r="P553">
            <v>11126.06481089</v>
          </cell>
          <cell r="Q553">
            <v>4.2002245491897829</v>
          </cell>
          <cell r="S553">
            <v>549.04939516493198</v>
          </cell>
          <cell r="T553">
            <v>557.91846193626327</v>
          </cell>
        </row>
        <row r="554">
          <cell r="D554">
            <v>43079</v>
          </cell>
          <cell r="F554" t="str">
            <v xml:space="preserve"> </v>
          </cell>
          <cell r="G554" t="str">
            <v xml:space="preserve"> </v>
          </cell>
          <cell r="N554">
            <v>7.0361523876112857</v>
          </cell>
          <cell r="S554">
            <v>0</v>
          </cell>
          <cell r="T554">
            <v>0</v>
          </cell>
        </row>
        <row r="555">
          <cell r="D555">
            <v>43100</v>
          </cell>
          <cell r="E555">
            <v>0.40129480407680163</v>
          </cell>
          <cell r="F555">
            <v>1.004012948040768</v>
          </cell>
          <cell r="G555">
            <v>560.15735973499875</v>
          </cell>
          <cell r="H555">
            <v>2.1577520984206235</v>
          </cell>
          <cell r="I555">
            <v>0.39512914482723682</v>
          </cell>
          <cell r="J555">
            <v>0</v>
          </cell>
          <cell r="K555">
            <v>1</v>
          </cell>
          <cell r="L555">
            <v>0</v>
          </cell>
          <cell r="M555">
            <v>1</v>
          </cell>
          <cell r="N555">
            <v>2.8550360000000001</v>
          </cell>
          <cell r="O555">
            <v>1</v>
          </cell>
          <cell r="P555">
            <v>11126.06481089</v>
          </cell>
          <cell r="Q555">
            <v>4.2002245491897829</v>
          </cell>
          <cell r="S555">
            <v>551.21884934472632</v>
          </cell>
          <cell r="T555">
            <v>560.15735973499875</v>
          </cell>
        </row>
        <row r="556">
          <cell r="D556">
            <v>43110</v>
          </cell>
          <cell r="F556" t="str">
            <v xml:space="preserve"> </v>
          </cell>
          <cell r="G556" t="str">
            <v xml:space="preserve"> </v>
          </cell>
          <cell r="N556">
            <v>7.0591869195962227</v>
          </cell>
          <cell r="S556">
            <v>0</v>
          </cell>
          <cell r="T556">
            <v>0</v>
          </cell>
        </row>
        <row r="557">
          <cell r="D557">
            <v>43131</v>
          </cell>
          <cell r="E557">
            <v>0.38279782632810733</v>
          </cell>
          <cell r="F557">
            <v>1.0038279782632811</v>
          </cell>
          <cell r="G557">
            <v>562.30162993208125</v>
          </cell>
          <cell r="H557">
            <v>2.1604309211459554</v>
          </cell>
          <cell r="I557">
            <v>0.3546863484687357</v>
          </cell>
          <cell r="J557">
            <v>0</v>
          </cell>
          <cell r="K557">
            <v>1</v>
          </cell>
          <cell r="L557">
            <v>0</v>
          </cell>
          <cell r="M557">
            <v>1</v>
          </cell>
          <cell r="N557">
            <v>2.8550360000000001</v>
          </cell>
          <cell r="O557">
            <v>1</v>
          </cell>
          <cell r="P557">
            <v>11126.06481089</v>
          </cell>
          <cell r="Q557">
            <v>4.2002245491897829</v>
          </cell>
          <cell r="S557">
            <v>553.17394735353855</v>
          </cell>
          <cell r="T557">
            <v>562.30162993208125</v>
          </cell>
        </row>
        <row r="558">
          <cell r="D558">
            <v>43141</v>
          </cell>
          <cell r="F558" t="str">
            <v xml:space="preserve"> </v>
          </cell>
          <cell r="G558" t="str">
            <v xml:space="preserve"> </v>
          </cell>
          <cell r="N558">
            <v>7.0822968606448828</v>
          </cell>
          <cell r="S558">
            <v>0</v>
          </cell>
          <cell r="T558">
            <v>0</v>
          </cell>
        </row>
        <row r="559">
          <cell r="D559">
            <v>43159</v>
          </cell>
          <cell r="E559">
            <v>0.29846339274999245</v>
          </cell>
          <cell r="F559">
            <v>1.0029846339274999</v>
          </cell>
          <cell r="G559">
            <v>563.97989445426504</v>
          </cell>
          <cell r="H559">
            <v>2.1631130695967951</v>
          </cell>
          <cell r="I559">
            <v>0.29194047395969908</v>
          </cell>
          <cell r="J559">
            <v>0</v>
          </cell>
          <cell r="K559">
            <v>1</v>
          </cell>
          <cell r="L559">
            <v>0</v>
          </cell>
          <cell r="M559">
            <v>1</v>
          </cell>
          <cell r="N559">
            <v>2.8550360000000001</v>
          </cell>
          <cell r="O559">
            <v>1</v>
          </cell>
          <cell r="P559">
            <v>11126.06481089</v>
          </cell>
          <cell r="Q559">
            <v>4.2002245491897829</v>
          </cell>
          <cell r="S559">
            <v>554.78888599726406</v>
          </cell>
          <cell r="T559">
            <v>563.97989445426504</v>
          </cell>
        </row>
        <row r="560">
          <cell r="D560">
            <v>43169</v>
          </cell>
          <cell r="F560" t="str">
            <v xml:space="preserve"> </v>
          </cell>
          <cell r="G560" t="str">
            <v xml:space="preserve"> </v>
          </cell>
          <cell r="N560">
            <v>7.1054824576269189</v>
          </cell>
          <cell r="S560">
            <v>0</v>
          </cell>
          <cell r="T560">
            <v>0</v>
          </cell>
        </row>
        <row r="561">
          <cell r="D561">
            <v>43190</v>
          </cell>
          <cell r="E561">
            <v>0.27889463637911227</v>
          </cell>
          <cell r="F561">
            <v>1.0027889463637911</v>
          </cell>
          <cell r="G561">
            <v>565.55280413015453</v>
          </cell>
          <cell r="H561">
            <v>2.1657985479019906</v>
          </cell>
          <cell r="I561">
            <v>0.28934959515455694</v>
          </cell>
          <cell r="J561">
            <v>0</v>
          </cell>
          <cell r="K561">
            <v>1</v>
          </cell>
          <cell r="L561">
            <v>0</v>
          </cell>
          <cell r="M561">
            <v>1</v>
          </cell>
          <cell r="N561">
            <v>2.8550360000000001</v>
          </cell>
          <cell r="O561">
            <v>1</v>
          </cell>
          <cell r="P561">
            <v>11126.06481089</v>
          </cell>
          <cell r="Q561">
            <v>4.2002245491897829</v>
          </cell>
          <cell r="S561">
            <v>556.39416539285969</v>
          </cell>
          <cell r="T561">
            <v>565.55280413015453</v>
          </cell>
        </row>
        <row r="562">
          <cell r="D562">
            <v>43200</v>
          </cell>
          <cell r="F562" t="str">
            <v xml:space="preserve"> </v>
          </cell>
          <cell r="G562" t="str">
            <v xml:space="preserve"> </v>
          </cell>
          <cell r="N562">
            <v>7.128743958220169</v>
          </cell>
          <cell r="S562">
            <v>0</v>
          </cell>
          <cell r="T562">
            <v>0</v>
          </cell>
        </row>
        <row r="563">
          <cell r="D563">
            <v>43220</v>
          </cell>
          <cell r="E563">
            <v>0.31025951270544638</v>
          </cell>
          <cell r="F563">
            <v>1.0031025951270545</v>
          </cell>
          <cell r="G563">
            <v>567.30748550434078</v>
          </cell>
          <cell r="H563">
            <v>2.1684873601955146</v>
          </cell>
          <cell r="I563">
            <v>0.27440031873868048</v>
          </cell>
          <cell r="J563">
            <v>0</v>
          </cell>
          <cell r="K563">
            <v>1</v>
          </cell>
          <cell r="L563">
            <v>0</v>
          </cell>
          <cell r="M563">
            <v>1</v>
          </cell>
          <cell r="N563">
            <v>2.8550360000000001</v>
          </cell>
          <cell r="O563">
            <v>1</v>
          </cell>
          <cell r="P563">
            <v>11126.06481089</v>
          </cell>
          <cell r="Q563">
            <v>4.2002245491897829</v>
          </cell>
          <cell r="S563">
            <v>557.92091275614121</v>
          </cell>
          <cell r="T563">
            <v>567.30748550434078</v>
          </cell>
        </row>
        <row r="564">
          <cell r="D564">
            <v>43230</v>
          </cell>
          <cell r="F564" t="str">
            <v xml:space="preserve"> </v>
          </cell>
          <cell r="G564" t="str">
            <v xml:space="preserve"> </v>
          </cell>
          <cell r="N564">
            <v>7.1520816109133047</v>
          </cell>
          <cell r="S564">
            <v>0</v>
          </cell>
          <cell r="T564">
            <v>0</v>
          </cell>
        </row>
        <row r="565">
          <cell r="D565">
            <v>43251</v>
          </cell>
          <cell r="E565">
            <v>0.20268193080514862</v>
          </cell>
          <cell r="F565">
            <v>1.0020268193080515</v>
          </cell>
          <cell r="G565">
            <v>568.45731526956308</v>
          </cell>
          <cell r="H565">
            <v>2.1711795106164726</v>
          </cell>
          <cell r="I565">
            <v>0.20652804118061291</v>
          </cell>
          <cell r="J565">
            <v>0</v>
          </cell>
          <cell r="K565">
            <v>1</v>
          </cell>
          <cell r="L565">
            <v>0</v>
          </cell>
          <cell r="M565">
            <v>1</v>
          </cell>
          <cell r="N565">
            <v>2.8550360000000001</v>
          </cell>
          <cell r="O565">
            <v>1</v>
          </cell>
          <cell r="P565">
            <v>11126.06481089</v>
          </cell>
          <cell r="Q565">
            <v>4.2002245491897829</v>
          </cell>
          <cell r="S565">
            <v>559.07317588859348</v>
          </cell>
          <cell r="T565">
            <v>568.45731526956308</v>
          </cell>
        </row>
        <row r="566">
          <cell r="D566">
            <v>43261</v>
          </cell>
          <cell r="F566" t="str">
            <v xml:space="preserve"> </v>
          </cell>
          <cell r="G566" t="str">
            <v xml:space="preserve"> </v>
          </cell>
          <cell r="N566">
            <v>7.1754956650084853</v>
          </cell>
          <cell r="S566">
            <v>0</v>
          </cell>
          <cell r="T566">
            <v>0</v>
          </cell>
        </row>
        <row r="567">
          <cell r="D567">
            <v>43281</v>
          </cell>
          <cell r="E567">
            <v>0.21422026193154142</v>
          </cell>
          <cell r="F567">
            <v>1.0021422026193154</v>
          </cell>
          <cell r="G567">
            <v>569.67506601930256</v>
          </cell>
          <cell r="H567">
            <v>2.1738750033091092</v>
          </cell>
          <cell r="I567">
            <v>0.25158789613869043</v>
          </cell>
          <cell r="J567">
            <v>0</v>
          </cell>
          <cell r="K567">
            <v>1</v>
          </cell>
          <cell r="L567">
            <v>0</v>
          </cell>
          <cell r="M567">
            <v>1</v>
          </cell>
          <cell r="N567">
            <v>2.8550360000000001</v>
          </cell>
          <cell r="O567">
            <v>1</v>
          </cell>
          <cell r="P567">
            <v>11126.06481089</v>
          </cell>
          <cell r="Q567">
            <v>4.2002245491897829</v>
          </cell>
          <cell r="S567">
            <v>560.47973632968728</v>
          </cell>
          <cell r="T567">
            <v>569.67506601930256</v>
          </cell>
        </row>
        <row r="568">
          <cell r="D568">
            <v>43291</v>
          </cell>
          <cell r="F568" t="str">
            <v xml:space="preserve"> </v>
          </cell>
          <cell r="G568" t="str">
            <v xml:space="preserve"> </v>
          </cell>
          <cell r="N568">
            <v>7.1989863706240191</v>
          </cell>
          <cell r="S568">
            <v>0</v>
          </cell>
          <cell r="T568">
            <v>0</v>
          </cell>
        </row>
        <row r="569">
          <cell r="D569">
            <v>43312</v>
          </cell>
          <cell r="E569">
            <v>0.32632316455298849</v>
          </cell>
          <cell r="F569">
            <v>1.0032632316455299</v>
          </cell>
          <cell r="G569">
            <v>571.53404772240606</v>
          </cell>
          <cell r="H569">
            <v>2.1765738424228136</v>
          </cell>
          <cell r="I569">
            <v>0.2946951880044531</v>
          </cell>
          <cell r="J569">
            <v>0</v>
          </cell>
          <cell r="K569">
            <v>1</v>
          </cell>
          <cell r="L569">
            <v>0</v>
          </cell>
          <cell r="M569">
            <v>1</v>
          </cell>
          <cell r="N569">
            <v>2.8550360000000001</v>
          </cell>
          <cell r="O569">
            <v>1</v>
          </cell>
          <cell r="P569">
            <v>11126.06481089</v>
          </cell>
          <cell r="Q569">
            <v>4.2002245491897829</v>
          </cell>
          <cell r="S569">
            <v>562.13144314239082</v>
          </cell>
          <cell r="T569">
            <v>571.53404772240606</v>
          </cell>
        </row>
        <row r="570">
          <cell r="D570">
            <v>43322</v>
          </cell>
          <cell r="F570" t="str">
            <v xml:space="preserve"> </v>
          </cell>
          <cell r="G570" t="str">
            <v xml:space="preserve"> </v>
          </cell>
          <cell r="N570">
            <v>7.2225539786970385</v>
          </cell>
          <cell r="S570">
            <v>0</v>
          </cell>
          <cell r="T570">
            <v>0</v>
          </cell>
        </row>
        <row r="571">
          <cell r="D571">
            <v>43343</v>
          </cell>
          <cell r="E571">
            <v>0.23143923490738239</v>
          </cell>
          <cell r="F571">
            <v>1.0023143923490738</v>
          </cell>
          <cell r="G571">
            <v>572.85680174969002</v>
          </cell>
          <cell r="H571">
            <v>2.1792760321121265</v>
          </cell>
          <cell r="I571">
            <v>0.20413071166590266</v>
          </cell>
          <cell r="J571">
            <v>0</v>
          </cell>
          <cell r="K571">
            <v>1</v>
          </cell>
          <cell r="L571">
            <v>0</v>
          </cell>
          <cell r="M571">
            <v>1</v>
          </cell>
          <cell r="N571">
            <v>2.8550360000000001</v>
          </cell>
          <cell r="O571">
            <v>1</v>
          </cell>
          <cell r="P571">
            <v>11126.06481089</v>
          </cell>
          <cell r="Q571">
            <v>4.2002245491897829</v>
          </cell>
          <cell r="S571">
            <v>563.27892605777515</v>
          </cell>
          <cell r="T571">
            <v>572.85680174969002</v>
          </cell>
        </row>
        <row r="572">
          <cell r="D572">
            <v>43353</v>
          </cell>
          <cell r="F572" t="str">
            <v xml:space="preserve"> </v>
          </cell>
          <cell r="G572" t="str">
            <v xml:space="preserve"> </v>
          </cell>
          <cell r="N572">
            <v>7.2461987409861779</v>
          </cell>
          <cell r="S572">
            <v>0</v>
          </cell>
          <cell r="T572">
            <v>0</v>
          </cell>
        </row>
        <row r="573">
          <cell r="D573">
            <v>43373</v>
          </cell>
          <cell r="E573">
            <v>0.14951366518294318</v>
          </cell>
          <cell r="F573">
            <v>1.0014951366518294</v>
          </cell>
          <cell r="G573">
            <v>573.71330095023575</v>
          </cell>
          <cell r="H573">
            <v>2.1819815765367458</v>
          </cell>
          <cell r="I573">
            <v>0.18709278645261396</v>
          </cell>
          <cell r="J573">
            <v>0</v>
          </cell>
          <cell r="K573">
            <v>1</v>
          </cell>
          <cell r="L573">
            <v>0</v>
          </cell>
          <cell r="M573">
            <v>1</v>
          </cell>
          <cell r="N573">
            <v>2.8550360000000001</v>
          </cell>
          <cell r="O573">
            <v>1</v>
          </cell>
          <cell r="P573">
            <v>11126.06481089</v>
          </cell>
          <cell r="Q573">
            <v>4.2002245491897829</v>
          </cell>
          <cell r="S573">
            <v>564.33278029603696</v>
          </cell>
          <cell r="T573">
            <v>573.71330095023575</v>
          </cell>
        </row>
        <row r="574">
          <cell r="D574">
            <v>43383</v>
          </cell>
          <cell r="F574" t="str">
            <v xml:space="preserve"> </v>
          </cell>
          <cell r="G574" t="str">
            <v xml:space="preserve"> </v>
          </cell>
          <cell r="N574">
            <v>7.2699209100742639</v>
          </cell>
          <cell r="S574">
            <v>0</v>
          </cell>
          <cell r="T574">
            <v>0</v>
          </cell>
        </row>
        <row r="575">
          <cell r="D575">
            <v>43404</v>
          </cell>
          <cell r="E575">
            <v>0.26225102899195551</v>
          </cell>
          <cell r="F575">
            <v>1.0026225102899196</v>
          </cell>
          <cell r="G575">
            <v>575.21786998544144</v>
          </cell>
          <cell r="H575">
            <v>2.1846904798615352</v>
          </cell>
          <cell r="I575">
            <v>0.30392934331060495</v>
          </cell>
          <cell r="J575">
            <v>0</v>
          </cell>
          <cell r="K575">
            <v>1</v>
          </cell>
          <cell r="L575">
            <v>0</v>
          </cell>
          <cell r="M575">
            <v>1</v>
          </cell>
          <cell r="N575">
            <v>2.8550360000000001</v>
          </cell>
          <cell r="O575">
            <v>1</v>
          </cell>
          <cell r="P575">
            <v>11126.06481089</v>
          </cell>
          <cell r="Q575">
            <v>4.2002245491897829</v>
          </cell>
          <cell r="S575">
            <v>566.04795320927724</v>
          </cell>
          <cell r="T575">
            <v>575.21786998544144</v>
          </cell>
        </row>
        <row r="576">
          <cell r="D576">
            <v>43414</v>
          </cell>
          <cell r="F576" t="str">
            <v xml:space="preserve"> </v>
          </cell>
          <cell r="G576" t="str">
            <v xml:space="preserve"> </v>
          </cell>
          <cell r="N576">
            <v>7.2937207393710137</v>
          </cell>
          <cell r="S576">
            <v>0</v>
          </cell>
          <cell r="T576">
            <v>0</v>
          </cell>
        </row>
        <row r="577">
          <cell r="D577">
            <v>43434</v>
          </cell>
          <cell r="E577">
            <v>0.38728597194790382</v>
          </cell>
          <cell r="F577">
            <v>1.003872859719479</v>
          </cell>
          <cell r="G577">
            <v>577.44560810403254</v>
          </cell>
          <cell r="H577">
            <v>2.1874027462565273</v>
          </cell>
          <cell r="I577">
            <v>0.39195558265753649</v>
          </cell>
          <cell r="J577">
            <v>0</v>
          </cell>
          <cell r="K577">
            <v>1</v>
          </cell>
          <cell r="L577">
            <v>0</v>
          </cell>
          <cell r="M577">
            <v>1</v>
          </cell>
          <cell r="N577">
            <v>2.8550360000000001</v>
          </cell>
          <cell r="O577">
            <v>1</v>
          </cell>
          <cell r="P577">
            <v>11126.06481089</v>
          </cell>
          <cell r="Q577">
            <v>4.2002245491897829</v>
          </cell>
          <cell r="S577">
            <v>568.26660976239975</v>
          </cell>
          <cell r="T577">
            <v>577.44560810403254</v>
          </cell>
        </row>
        <row r="578">
          <cell r="D578">
            <v>43444</v>
          </cell>
          <cell r="F578" t="str">
            <v xml:space="preserve"> </v>
          </cell>
          <cell r="G578" t="str">
            <v xml:space="preserve"> </v>
          </cell>
          <cell r="N578">
            <v>7.3175984831157415</v>
          </cell>
          <cell r="S578">
            <v>0</v>
          </cell>
          <cell r="T578">
            <v>0</v>
          </cell>
        </row>
        <row r="579">
          <cell r="D579">
            <v>43465</v>
          </cell>
          <cell r="E579">
            <v>0.40129480407680163</v>
          </cell>
          <cell r="F579">
            <v>1.004012948040768</v>
          </cell>
          <cell r="G579">
            <v>579.76286732572373</v>
          </cell>
          <cell r="H579">
            <v>2.1901183798969326</v>
          </cell>
          <cell r="I579">
            <v>0.39512914482723682</v>
          </cell>
          <cell r="J579">
            <v>0</v>
          </cell>
          <cell r="K579">
            <v>1</v>
          </cell>
          <cell r="L579">
            <v>0</v>
          </cell>
          <cell r="M579">
            <v>1</v>
          </cell>
          <cell r="N579">
            <v>2.8550360000000001</v>
          </cell>
          <cell r="O579">
            <v>1</v>
          </cell>
          <cell r="P579">
            <v>11126.06481089</v>
          </cell>
          <cell r="Q579">
            <v>4.2002245491897829</v>
          </cell>
          <cell r="S579">
            <v>570.51199675789269</v>
          </cell>
          <cell r="T579">
            <v>579.76286732572373</v>
          </cell>
        </row>
        <row r="580">
          <cell r="D580">
            <v>43475</v>
          </cell>
          <cell r="F580" t="str">
            <v xml:space="preserve"> </v>
          </cell>
          <cell r="G580" t="str">
            <v xml:space="preserve"> </v>
          </cell>
          <cell r="N580">
            <v>7.3415543963800758</v>
          </cell>
          <cell r="S580">
            <v>0</v>
          </cell>
          <cell r="T580">
            <v>0</v>
          </cell>
        </row>
        <row r="581">
          <cell r="D581">
            <v>43496</v>
          </cell>
          <cell r="E581">
            <v>0.38279782632810733</v>
          </cell>
          <cell r="F581">
            <v>1.0038279782632811</v>
          </cell>
          <cell r="G581">
            <v>581.98218697970412</v>
          </cell>
          <cell r="H581">
            <v>2.1928373849631444</v>
          </cell>
          <cell r="I581">
            <v>0.3546863484687357</v>
          </cell>
          <cell r="J581">
            <v>0</v>
          </cell>
          <cell r="K581">
            <v>1</v>
          </cell>
          <cell r="L581">
            <v>0</v>
          </cell>
          <cell r="M581">
            <v>1</v>
          </cell>
          <cell r="N581">
            <v>2.8550360000000001</v>
          </cell>
          <cell r="O581">
            <v>1</v>
          </cell>
          <cell r="P581">
            <v>11126.06481089</v>
          </cell>
          <cell r="Q581">
            <v>4.2002245491897829</v>
          </cell>
          <cell r="S581">
            <v>572.53552492676931</v>
          </cell>
          <cell r="T581">
            <v>581.98218697970412</v>
          </cell>
        </row>
        <row r="582">
          <cell r="D582">
            <v>43506</v>
          </cell>
          <cell r="F582" t="str">
            <v xml:space="preserve"> </v>
          </cell>
          <cell r="G582" t="str">
            <v xml:space="preserve"> </v>
          </cell>
          <cell r="N582">
            <v>7.3655887350706823</v>
          </cell>
          <cell r="S582">
            <v>0</v>
          </cell>
          <cell r="T582">
            <v>0</v>
          </cell>
        </row>
        <row r="583">
          <cell r="D583">
            <v>43524</v>
          </cell>
          <cell r="E583">
            <v>0.29846339274999245</v>
          </cell>
          <cell r="F583">
            <v>1.0029846339274999</v>
          </cell>
          <cell r="G583">
            <v>583.71919076016434</v>
          </cell>
          <cell r="H583">
            <v>2.1955597656407471</v>
          </cell>
          <cell r="I583">
            <v>0.29194047395969908</v>
          </cell>
          <cell r="J583">
            <v>0</v>
          </cell>
          <cell r="K583">
            <v>1</v>
          </cell>
          <cell r="L583">
            <v>0</v>
          </cell>
          <cell r="M583">
            <v>1</v>
          </cell>
          <cell r="N583">
            <v>2.8550360000000001</v>
          </cell>
          <cell r="O583">
            <v>1</v>
          </cell>
          <cell r="P583">
            <v>11126.06481089</v>
          </cell>
          <cell r="Q583">
            <v>4.2002245491897829</v>
          </cell>
          <cell r="S583">
            <v>574.20698785182822</v>
          </cell>
          <cell r="T583">
            <v>583.71919076016434</v>
          </cell>
        </row>
        <row r="584">
          <cell r="D584">
            <v>43534</v>
          </cell>
          <cell r="F584" t="str">
            <v xml:space="preserve"> </v>
          </cell>
          <cell r="G584" t="str">
            <v xml:space="preserve"> </v>
          </cell>
          <cell r="N584">
            <v>7.3897017559319993</v>
          </cell>
          <cell r="S584">
            <v>0</v>
          </cell>
          <cell r="T584">
            <v>0</v>
          </cell>
        </row>
        <row r="585">
          <cell r="D585">
            <v>43555</v>
          </cell>
          <cell r="E585">
            <v>0.27889463637911227</v>
          </cell>
          <cell r="F585">
            <v>1.0027889463637911</v>
          </cell>
          <cell r="G585">
            <v>585.34715227470997</v>
          </cell>
          <cell r="H585">
            <v>2.1982855261205203</v>
          </cell>
          <cell r="I585">
            <v>0.28934959515455694</v>
          </cell>
          <cell r="J585">
            <v>0</v>
          </cell>
          <cell r="K585">
            <v>1</v>
          </cell>
          <cell r="L585">
            <v>0</v>
          </cell>
          <cell r="M585">
            <v>1</v>
          </cell>
          <cell r="N585">
            <v>2.8550360000000001</v>
          </cell>
          <cell r="O585">
            <v>1</v>
          </cell>
          <cell r="P585">
            <v>11126.06481089</v>
          </cell>
          <cell r="Q585">
            <v>4.2002245491897829</v>
          </cell>
          <cell r="S585">
            <v>575.8684534465267</v>
          </cell>
          <cell r="T585">
            <v>585.34715227470997</v>
          </cell>
        </row>
        <row r="586">
          <cell r="D586">
            <v>43565</v>
          </cell>
          <cell r="F586" t="str">
            <v xml:space="preserve"> </v>
          </cell>
          <cell r="G586" t="str">
            <v xml:space="preserve"> </v>
          </cell>
          <cell r="N586">
            <v>7.4138937165489791</v>
          </cell>
          <cell r="S586">
            <v>0</v>
          </cell>
          <cell r="T586">
            <v>0</v>
          </cell>
        </row>
        <row r="587">
          <cell r="D587">
            <v>43585</v>
          </cell>
          <cell r="E587">
            <v>0.31025951270544638</v>
          </cell>
          <cell r="F587">
            <v>1.0031025951270545</v>
          </cell>
          <cell r="G587">
            <v>587.16324749699265</v>
          </cell>
          <cell r="H587">
            <v>2.2010146705984472</v>
          </cell>
          <cell r="I587">
            <v>0.27440031873868048</v>
          </cell>
          <cell r="J587">
            <v>0</v>
          </cell>
          <cell r="K587">
            <v>1</v>
          </cell>
          <cell r="L587">
            <v>0</v>
          </cell>
          <cell r="M587">
            <v>1</v>
          </cell>
          <cell r="N587">
            <v>2.8550360000000001</v>
          </cell>
          <cell r="O587">
            <v>1</v>
          </cell>
          <cell r="P587">
            <v>11126.06481089</v>
          </cell>
          <cell r="Q587">
            <v>4.2002245491897829</v>
          </cell>
          <cell r="S587">
            <v>577.44863831829957</v>
          </cell>
          <cell r="T587">
            <v>587.16324749699265</v>
          </cell>
        </row>
        <row r="588">
          <cell r="D588">
            <v>43595</v>
          </cell>
          <cell r="F588" t="str">
            <v xml:space="preserve"> </v>
          </cell>
          <cell r="G588" t="str">
            <v xml:space="preserve"> </v>
          </cell>
          <cell r="N588">
            <v>7.4381648753498402</v>
          </cell>
          <cell r="S588">
            <v>0</v>
          </cell>
          <cell r="T588">
            <v>0</v>
          </cell>
        </row>
        <row r="589">
          <cell r="D589">
            <v>43616</v>
          </cell>
          <cell r="E589">
            <v>0.20268193080514862</v>
          </cell>
          <cell r="F589">
            <v>1.0020268193080515</v>
          </cell>
          <cell r="G589">
            <v>588.35332130399775</v>
          </cell>
          <cell r="H589">
            <v>2.2037472032757197</v>
          </cell>
          <cell r="I589">
            <v>0.20652804118061291</v>
          </cell>
          <cell r="J589">
            <v>0</v>
          </cell>
          <cell r="K589">
            <v>1</v>
          </cell>
          <cell r="L589">
            <v>0</v>
          </cell>
          <cell r="M589">
            <v>1</v>
          </cell>
          <cell r="N589">
            <v>2.8550360000000001</v>
          </cell>
          <cell r="O589">
            <v>1</v>
          </cell>
          <cell r="P589">
            <v>11126.06481089</v>
          </cell>
          <cell r="Q589">
            <v>4.2002245491897829</v>
          </cell>
          <cell r="S589">
            <v>578.64123167984258</v>
          </cell>
          <cell r="T589">
            <v>588.35332130399775</v>
          </cell>
        </row>
        <row r="590">
          <cell r="D590">
            <v>43626</v>
          </cell>
          <cell r="F590" t="str">
            <v xml:space="preserve"> </v>
          </cell>
          <cell r="G590" t="str">
            <v xml:space="preserve"> </v>
          </cell>
          <cell r="N590">
            <v>7.4625154916088272</v>
          </cell>
          <cell r="S590">
            <v>0</v>
          </cell>
          <cell r="T590">
            <v>0</v>
          </cell>
        </row>
        <row r="591">
          <cell r="D591">
            <v>43646</v>
          </cell>
          <cell r="E591">
            <v>0.21422026193154142</v>
          </cell>
          <cell r="F591">
            <v>1.0021422026193154</v>
          </cell>
          <cell r="G591">
            <v>589.6136933299781</v>
          </cell>
          <cell r="H591">
            <v>2.2064831283587458</v>
          </cell>
          <cell r="I591">
            <v>0.25158789613869043</v>
          </cell>
          <cell r="J591">
            <v>0</v>
          </cell>
          <cell r="K591">
            <v>1</v>
          </cell>
          <cell r="L591">
            <v>0</v>
          </cell>
          <cell r="M591">
            <v>1</v>
          </cell>
          <cell r="N591">
            <v>2.8550360000000001</v>
          </cell>
          <cell r="O591">
            <v>1</v>
          </cell>
          <cell r="P591">
            <v>11126.06481089</v>
          </cell>
          <cell r="Q591">
            <v>4.2002245491897829</v>
          </cell>
          <cell r="S591">
            <v>580.09702298081686</v>
          </cell>
          <cell r="T591">
            <v>589.6136933299781</v>
          </cell>
        </row>
        <row r="592">
          <cell r="D592">
            <v>43656</v>
          </cell>
          <cell r="F592" t="str">
            <v xml:space="preserve"> </v>
          </cell>
          <cell r="G592" t="str">
            <v xml:space="preserve"> </v>
          </cell>
          <cell r="N592">
            <v>7.4869458254489825</v>
          </cell>
          <cell r="S592">
            <v>0</v>
          </cell>
          <cell r="T592">
            <v>0</v>
          </cell>
        </row>
        <row r="593">
          <cell r="D593">
            <v>43677</v>
          </cell>
          <cell r="E593">
            <v>0.32632316455298849</v>
          </cell>
          <cell r="F593">
            <v>1.0032632316455299</v>
          </cell>
          <cell r="G593">
            <v>591.53773939269024</v>
          </cell>
          <cell r="H593">
            <v>2.2092224500591557</v>
          </cell>
          <cell r="I593">
            <v>0.2946951880044531</v>
          </cell>
          <cell r="J593">
            <v>0</v>
          </cell>
          <cell r="K593">
            <v>1</v>
          </cell>
          <cell r="L593">
            <v>0</v>
          </cell>
          <cell r="M593">
            <v>1</v>
          </cell>
          <cell r="N593">
            <v>2.8550360000000001</v>
          </cell>
          <cell r="O593">
            <v>1</v>
          </cell>
          <cell r="P593">
            <v>11126.06481089</v>
          </cell>
          <cell r="Q593">
            <v>4.2002245491897829</v>
          </cell>
          <cell r="S593">
            <v>581.80654099329843</v>
          </cell>
          <cell r="T593">
            <v>591.53773939269024</v>
          </cell>
        </row>
        <row r="594">
          <cell r="D594">
            <v>43687</v>
          </cell>
          <cell r="F594" t="str">
            <v xml:space="preserve"> </v>
          </cell>
          <cell r="G594" t="str">
            <v xml:space="preserve"> </v>
          </cell>
          <cell r="N594">
            <v>7.5114561378449229</v>
          </cell>
          <cell r="S594">
            <v>0</v>
          </cell>
          <cell r="T594">
            <v>0</v>
          </cell>
        </row>
        <row r="595">
          <cell r="D595">
            <v>43708</v>
          </cell>
          <cell r="E595">
            <v>0.23143923490738239</v>
          </cell>
          <cell r="F595">
            <v>1.0023143923490738</v>
          </cell>
          <cell r="G595">
            <v>592.90678981092913</v>
          </cell>
          <cell r="H595">
            <v>2.2119651725938083</v>
          </cell>
          <cell r="I595">
            <v>0.20413071166590266</v>
          </cell>
          <cell r="J595">
            <v>0</v>
          </cell>
          <cell r="K595">
            <v>1</v>
          </cell>
          <cell r="L595">
            <v>0</v>
          </cell>
          <cell r="M595">
            <v>1</v>
          </cell>
          <cell r="N595">
            <v>2.8550360000000001</v>
          </cell>
          <cell r="O595">
            <v>1</v>
          </cell>
          <cell r="P595">
            <v>11126.06481089</v>
          </cell>
          <cell r="Q595">
            <v>4.2002245491897829</v>
          </cell>
          <cell r="S595">
            <v>582.99418682594683</v>
          </cell>
          <cell r="T595">
            <v>592.90678981092913</v>
          </cell>
        </row>
        <row r="596">
          <cell r="D596">
            <v>43718</v>
          </cell>
          <cell r="F596" t="str">
            <v xml:space="preserve"> </v>
          </cell>
          <cell r="G596" t="str">
            <v xml:space="preserve"> </v>
          </cell>
          <cell r="N596">
            <v>7.5360466906256285</v>
          </cell>
          <cell r="S596">
            <v>0</v>
          </cell>
          <cell r="T596">
            <v>0</v>
          </cell>
        </row>
        <row r="597">
          <cell r="D597">
            <v>43738</v>
          </cell>
          <cell r="E597">
            <v>0.14951366518294318</v>
          </cell>
          <cell r="F597">
            <v>1.0014951366518294</v>
          </cell>
          <cell r="G597">
            <v>593.79326648349399</v>
          </cell>
          <cell r="H597">
            <v>2.2147113001847973</v>
          </cell>
          <cell r="I597">
            <v>0.18709278645261396</v>
          </cell>
          <cell r="J597">
            <v>0</v>
          </cell>
          <cell r="K597">
            <v>1</v>
          </cell>
          <cell r="L597">
            <v>0</v>
          </cell>
          <cell r="M597">
            <v>1</v>
          </cell>
          <cell r="N597">
            <v>2.8550360000000001</v>
          </cell>
          <cell r="O597">
            <v>1</v>
          </cell>
          <cell r="P597">
            <v>11126.06481089</v>
          </cell>
          <cell r="Q597">
            <v>4.2002245491897829</v>
          </cell>
          <cell r="S597">
            <v>584.0849268949363</v>
          </cell>
          <cell r="T597">
            <v>593.79326648349399</v>
          </cell>
        </row>
        <row r="598">
          <cell r="D598">
            <v>43748</v>
          </cell>
          <cell r="F598" t="str">
            <v xml:space="preserve"> </v>
          </cell>
          <cell r="G598" t="str">
            <v xml:space="preserve"> </v>
          </cell>
          <cell r="N598">
            <v>7.5607177464772377</v>
          </cell>
          <cell r="S598">
            <v>0</v>
          </cell>
          <cell r="T598">
            <v>0</v>
          </cell>
        </row>
        <row r="599">
          <cell r="D599">
            <v>43769</v>
          </cell>
          <cell r="E599">
            <v>0.26225102899195551</v>
          </cell>
          <cell r="F599">
            <v>1.0026225102899196</v>
          </cell>
          <cell r="G599">
            <v>595.35049543493187</v>
          </cell>
          <cell r="H599">
            <v>2.2174608370594582</v>
          </cell>
          <cell r="I599">
            <v>0.30392934331060495</v>
          </cell>
          <cell r="J599">
            <v>0</v>
          </cell>
          <cell r="K599">
            <v>1</v>
          </cell>
          <cell r="L599">
            <v>0</v>
          </cell>
          <cell r="M599">
            <v>1</v>
          </cell>
          <cell r="N599">
            <v>2.8550360000000001</v>
          </cell>
          <cell r="O599">
            <v>1</v>
          </cell>
          <cell r="P599">
            <v>11126.06481089</v>
          </cell>
          <cell r="Q599">
            <v>4.2002245491897829</v>
          </cell>
          <cell r="S599">
            <v>585.86013237762427</v>
          </cell>
          <cell r="T599">
            <v>595.35049543493187</v>
          </cell>
        </row>
        <row r="600">
          <cell r="D600">
            <v>43779</v>
          </cell>
          <cell r="F600" t="str">
            <v xml:space="preserve"> </v>
          </cell>
          <cell r="G600" t="str">
            <v xml:space="preserve"> </v>
          </cell>
          <cell r="N600">
            <v>7.5854695689458573</v>
          </cell>
          <cell r="S600">
            <v>0</v>
          </cell>
          <cell r="T600">
            <v>0</v>
          </cell>
        </row>
        <row r="601">
          <cell r="D601">
            <v>43799</v>
          </cell>
          <cell r="E601">
            <v>0.38728597194790382</v>
          </cell>
          <cell r="F601">
            <v>1.003872859719479</v>
          </cell>
          <cell r="G601">
            <v>597.65620438767371</v>
          </cell>
          <cell r="H601">
            <v>2.2202137874503753</v>
          </cell>
          <cell r="I601">
            <v>0.39195558265753649</v>
          </cell>
          <cell r="J601">
            <v>0</v>
          </cell>
          <cell r="K601">
            <v>1</v>
          </cell>
          <cell r="L601">
            <v>0</v>
          </cell>
          <cell r="M601">
            <v>1</v>
          </cell>
          <cell r="N601">
            <v>2.8550360000000001</v>
          </cell>
          <cell r="O601">
            <v>1</v>
          </cell>
          <cell r="P601">
            <v>11126.06481089</v>
          </cell>
          <cell r="Q601">
            <v>4.2002245491897829</v>
          </cell>
          <cell r="S601">
            <v>588.15644387304326</v>
          </cell>
          <cell r="T601">
            <v>597.65620438767371</v>
          </cell>
        </row>
        <row r="602">
          <cell r="D602">
            <v>43809</v>
          </cell>
          <cell r="F602" t="str">
            <v xml:space="preserve"> </v>
          </cell>
          <cell r="G602" t="str">
            <v xml:space="preserve"> </v>
          </cell>
          <cell r="N602">
            <v>7.610302422440375</v>
          </cell>
          <cell r="S602">
            <v>0</v>
          </cell>
          <cell r="T602">
            <v>0</v>
          </cell>
        </row>
        <row r="603">
          <cell r="D603">
            <v>43830</v>
          </cell>
          <cell r="E603">
            <v>0.40129480407680163</v>
          </cell>
          <cell r="F603">
            <v>1.004012948040768</v>
          </cell>
          <cell r="G603">
            <v>600.05456768212412</v>
          </cell>
          <cell r="H603">
            <v>2.2229701555953865</v>
          </cell>
          <cell r="I603">
            <v>0.39512914482723682</v>
          </cell>
          <cell r="J603">
            <v>0</v>
          </cell>
          <cell r="K603">
            <v>1</v>
          </cell>
          <cell r="L603">
            <v>0</v>
          </cell>
          <cell r="M603">
            <v>1</v>
          </cell>
          <cell r="N603">
            <v>2.8550360000000001</v>
          </cell>
          <cell r="O603">
            <v>1</v>
          </cell>
          <cell r="P603">
            <v>11126.06481089</v>
          </cell>
          <cell r="Q603">
            <v>4.2002245491897829</v>
          </cell>
          <cell r="S603">
            <v>590.48042139996517</v>
          </cell>
          <cell r="T603">
            <v>600.05456768212412</v>
          </cell>
        </row>
        <row r="604">
          <cell r="D604">
            <v>43840</v>
          </cell>
          <cell r="F604" t="str">
            <v xml:space="preserve"> </v>
          </cell>
          <cell r="G604" t="str">
            <v xml:space="preserve"> </v>
          </cell>
          <cell r="N604">
            <v>7.6352165722352829</v>
          </cell>
          <cell r="S604">
            <v>0</v>
          </cell>
          <cell r="T604">
            <v>0</v>
          </cell>
        </row>
        <row r="605">
          <cell r="D605">
            <v>43861</v>
          </cell>
          <cell r="E605">
            <v>0.38279782632810733</v>
          </cell>
          <cell r="F605">
            <v>1.0038279782632811</v>
          </cell>
          <cell r="G605">
            <v>602.35156352399383</v>
          </cell>
          <cell r="H605">
            <v>2.2257299457375916</v>
          </cell>
          <cell r="I605">
            <v>0.3546863484687357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2.8550360000000001</v>
          </cell>
          <cell r="O605">
            <v>1</v>
          </cell>
          <cell r="P605">
            <v>11126.06481089</v>
          </cell>
          <cell r="Q605">
            <v>4.2002245491897829</v>
          </cell>
          <cell r="S605">
            <v>592.57477484505148</v>
          </cell>
          <cell r="T605">
            <v>602.35156352399383</v>
          </cell>
        </row>
        <row r="606">
          <cell r="D606">
            <v>43871</v>
          </cell>
          <cell r="F606" t="str">
            <v xml:space="preserve"> </v>
          </cell>
          <cell r="G606" t="str">
            <v xml:space="preserve"> </v>
          </cell>
          <cell r="N606">
            <v>7.6602122844735137</v>
          </cell>
          <cell r="S606">
            <v>0</v>
          </cell>
          <cell r="T606">
            <v>0</v>
          </cell>
        </row>
        <row r="607">
          <cell r="D607">
            <v>43890</v>
          </cell>
          <cell r="E607">
            <v>0.29846339274999245</v>
          </cell>
          <cell r="F607">
            <v>1.0029846339274999</v>
          </cell>
          <cell r="G607">
            <v>604.14936243677016</v>
          </cell>
          <cell r="H607">
            <v>2.2284931621253583</v>
          </cell>
          <cell r="I607">
            <v>0.29194047395969908</v>
          </cell>
          <cell r="J607">
            <v>0</v>
          </cell>
          <cell r="K607">
            <v>1</v>
          </cell>
          <cell r="L607">
            <v>0</v>
          </cell>
          <cell r="M607">
            <v>1</v>
          </cell>
          <cell r="N607">
            <v>2.8550360000000001</v>
          </cell>
          <cell r="O607">
            <v>1</v>
          </cell>
          <cell r="P607">
            <v>11126.06481089</v>
          </cell>
          <cell r="Q607">
            <v>4.2002245491897829</v>
          </cell>
          <cell r="S607">
            <v>594.30474045129984</v>
          </cell>
          <cell r="T607">
            <v>604.14936243677016</v>
          </cell>
        </row>
        <row r="608">
          <cell r="D608">
            <v>43900</v>
          </cell>
          <cell r="F608" t="str">
            <v xml:space="preserve"> </v>
          </cell>
          <cell r="G608" t="str">
            <v xml:space="preserve"> </v>
          </cell>
          <cell r="N608">
            <v>7.6852898261692832</v>
          </cell>
          <cell r="S608">
            <v>0</v>
          </cell>
          <cell r="T608">
            <v>0</v>
          </cell>
        </row>
        <row r="609">
          <cell r="D609">
            <v>43921</v>
          </cell>
          <cell r="E609">
            <v>0.27889463637911227</v>
          </cell>
          <cell r="F609">
            <v>1.0027889463637911</v>
          </cell>
          <cell r="G609">
            <v>605.83430260432488</v>
          </cell>
          <cell r="H609">
            <v>2.2312598090123283</v>
          </cell>
          <cell r="I609">
            <v>0.28934959515455694</v>
          </cell>
          <cell r="J609">
            <v>0</v>
          </cell>
          <cell r="K609">
            <v>1</v>
          </cell>
          <cell r="L609">
            <v>0</v>
          </cell>
          <cell r="M609">
            <v>1</v>
          </cell>
          <cell r="N609">
            <v>2.8550360000000001</v>
          </cell>
          <cell r="O609">
            <v>1</v>
          </cell>
          <cell r="P609">
            <v>11126.06481089</v>
          </cell>
          <cell r="Q609">
            <v>4.2002245491897829</v>
          </cell>
          <cell r="S609">
            <v>596.02435881178008</v>
          </cell>
          <cell r="T609">
            <v>605.83430260432488</v>
          </cell>
        </row>
        <row r="610">
          <cell r="D610">
            <v>43931</v>
          </cell>
          <cell r="F610" t="str">
            <v xml:space="preserve"> </v>
          </cell>
          <cell r="G610" t="str">
            <v xml:space="preserve"> </v>
          </cell>
          <cell r="N610">
            <v>7.7104494652109423</v>
          </cell>
          <cell r="S610">
            <v>0</v>
          </cell>
          <cell r="T610">
            <v>0</v>
          </cell>
        </row>
        <row r="611">
          <cell r="D611">
            <v>43951</v>
          </cell>
          <cell r="E611">
            <v>0.31025951270544638</v>
          </cell>
          <cell r="F611">
            <v>1.0031025951270545</v>
          </cell>
          <cell r="G611">
            <v>607.71396115938751</v>
          </cell>
          <cell r="H611">
            <v>2.2340298906574243</v>
          </cell>
          <cell r="I611">
            <v>0.27440031873868048</v>
          </cell>
          <cell r="J611">
            <v>0</v>
          </cell>
          <cell r="K611">
            <v>1</v>
          </cell>
          <cell r="L611">
            <v>0</v>
          </cell>
          <cell r="M611">
            <v>1</v>
          </cell>
          <cell r="N611">
            <v>2.8550360000000001</v>
          </cell>
          <cell r="O611">
            <v>1</v>
          </cell>
          <cell r="P611">
            <v>11126.06481089</v>
          </cell>
          <cell r="Q611">
            <v>4.2002245491897829</v>
          </cell>
          <cell r="S611">
            <v>597.65985155211979</v>
          </cell>
          <cell r="T611">
            <v>607.71396115938751</v>
          </cell>
        </row>
        <row r="612">
          <cell r="D612">
            <v>43961</v>
          </cell>
          <cell r="F612" t="str">
            <v xml:space="preserve"> </v>
          </cell>
          <cell r="G612" t="str">
            <v xml:space="preserve"> </v>
          </cell>
          <cell r="N612">
            <v>7.7356914703638378</v>
          </cell>
          <cell r="S612">
            <v>0</v>
          </cell>
          <cell r="T612">
            <v>0</v>
          </cell>
        </row>
        <row r="613">
          <cell r="D613">
            <v>43982</v>
          </cell>
          <cell r="E613">
            <v>0.20268193080514862</v>
          </cell>
          <cell r="F613">
            <v>1.0020268193080515</v>
          </cell>
          <cell r="G613">
            <v>608.9456875496378</v>
          </cell>
          <cell r="H613">
            <v>2.2368034113248561</v>
          </cell>
          <cell r="I613">
            <v>0.20652804118061291</v>
          </cell>
          <cell r="J613">
            <v>0</v>
          </cell>
          <cell r="K613">
            <v>1</v>
          </cell>
          <cell r="L613">
            <v>0</v>
          </cell>
          <cell r="M613">
            <v>1</v>
          </cell>
          <cell r="N613">
            <v>2.8550360000000001</v>
          </cell>
          <cell r="O613">
            <v>1</v>
          </cell>
          <cell r="P613">
            <v>11126.06481089</v>
          </cell>
          <cell r="Q613">
            <v>4.2002245491897829</v>
          </cell>
          <cell r="S613">
            <v>598.89418673645343</v>
          </cell>
          <cell r="T613">
            <v>608.9456875496378</v>
          </cell>
        </row>
        <row r="614">
          <cell r="D614">
            <v>43992</v>
          </cell>
          <cell r="F614" t="str">
            <v xml:space="preserve"> </v>
          </cell>
          <cell r="G614" t="str">
            <v xml:space="preserve"> </v>
          </cell>
          <cell r="N614">
            <v>7.761016111273185</v>
          </cell>
          <cell r="S614">
            <v>0</v>
          </cell>
          <cell r="T614">
            <v>0</v>
          </cell>
        </row>
        <row r="615">
          <cell r="D615">
            <v>44012</v>
          </cell>
          <cell r="E615">
            <v>0.21422026193154142</v>
          </cell>
          <cell r="F615">
            <v>1.0021422026193154</v>
          </cell>
          <cell r="G615">
            <v>610.25017259652748</v>
          </cell>
          <cell r="H615">
            <v>2.2395803752841279</v>
          </cell>
          <cell r="I615">
            <v>0.25158789613869043</v>
          </cell>
          <cell r="J615">
            <v>0</v>
          </cell>
          <cell r="K615">
            <v>1</v>
          </cell>
          <cell r="L615">
            <v>0</v>
          </cell>
          <cell r="M615">
            <v>1</v>
          </cell>
          <cell r="N615">
            <v>2.8550360000000001</v>
          </cell>
          <cell r="O615">
            <v>1</v>
          </cell>
          <cell r="P615">
            <v>11126.06481089</v>
          </cell>
          <cell r="Q615">
            <v>4.2002245491897829</v>
          </cell>
          <cell r="S615">
            <v>600.40093202096057</v>
          </cell>
          <cell r="T615">
            <v>610.25017259652748</v>
          </cell>
        </row>
        <row r="616">
          <cell r="D616">
            <v>44022</v>
          </cell>
          <cell r="F616" t="str">
            <v xml:space="preserve"> </v>
          </cell>
          <cell r="G616" t="str">
            <v xml:space="preserve"> </v>
          </cell>
          <cell r="N616">
            <v>7.7864236584669468</v>
          </cell>
          <cell r="S616">
            <v>0</v>
          </cell>
          <cell r="T616">
            <v>0</v>
          </cell>
        </row>
        <row r="617">
          <cell r="D617">
            <v>44043</v>
          </cell>
          <cell r="E617">
            <v>0.32632316455298849</v>
          </cell>
          <cell r="F617">
            <v>1.0032632316455299</v>
          </cell>
          <cell r="G617">
            <v>612.24156027143454</v>
          </cell>
          <cell r="H617">
            <v>2.2423607868100439</v>
          </cell>
          <cell r="I617">
            <v>0.2946951880044531</v>
          </cell>
          <cell r="J617">
            <v>0</v>
          </cell>
          <cell r="K617">
            <v>1</v>
          </cell>
          <cell r="L617">
            <v>0</v>
          </cell>
          <cell r="M617">
            <v>1</v>
          </cell>
          <cell r="N617">
            <v>2.8550360000000001</v>
          </cell>
          <cell r="O617">
            <v>1</v>
          </cell>
          <cell r="P617">
            <v>11126.06481089</v>
          </cell>
          <cell r="Q617">
            <v>4.2002245491897829</v>
          </cell>
          <cell r="S617">
            <v>602.17028467636021</v>
          </cell>
          <cell r="T617">
            <v>612.24156027143454</v>
          </cell>
        </row>
        <row r="618">
          <cell r="D618">
            <v>44053</v>
          </cell>
          <cell r="F618" t="str">
            <v xml:space="preserve"> </v>
          </cell>
          <cell r="G618" t="str">
            <v xml:space="preserve"> </v>
          </cell>
          <cell r="N618">
            <v>7.811914383358725</v>
          </cell>
          <cell r="S618">
            <v>0</v>
          </cell>
          <cell r="T618">
            <v>0</v>
          </cell>
        </row>
        <row r="619">
          <cell r="D619">
            <v>44074</v>
          </cell>
          <cell r="E619">
            <v>0.23143923490738239</v>
          </cell>
          <cell r="F619">
            <v>1.0023143923490738</v>
          </cell>
          <cell r="G619">
            <v>613.65852745431175</v>
          </cell>
          <cell r="H619">
            <v>2.2451446501827159</v>
          </cell>
          <cell r="I619">
            <v>0.20413071166590266</v>
          </cell>
          <cell r="J619">
            <v>0</v>
          </cell>
          <cell r="K619">
            <v>1</v>
          </cell>
          <cell r="L619">
            <v>0</v>
          </cell>
          <cell r="M619">
            <v>1</v>
          </cell>
          <cell r="N619">
            <v>2.8550360000000001</v>
          </cell>
          <cell r="O619">
            <v>1</v>
          </cell>
          <cell r="P619">
            <v>11126.06481089</v>
          </cell>
          <cell r="Q619">
            <v>4.2002245491897829</v>
          </cell>
          <cell r="S619">
            <v>603.3994991639106</v>
          </cell>
          <cell r="T619">
            <v>613.65852745431175</v>
          </cell>
        </row>
        <row r="620">
          <cell r="D620">
            <v>44084</v>
          </cell>
          <cell r="F620" t="str">
            <v xml:space="preserve"> </v>
          </cell>
          <cell r="G620" t="str">
            <v xml:space="preserve"> </v>
          </cell>
          <cell r="N620">
            <v>7.8374885582506586</v>
          </cell>
          <cell r="S620">
            <v>0</v>
          </cell>
          <cell r="T620">
            <v>0</v>
          </cell>
        </row>
        <row r="621">
          <cell r="D621">
            <v>44104</v>
          </cell>
          <cell r="E621">
            <v>0.14951366518294318</v>
          </cell>
          <cell r="F621">
            <v>1.0014951366518294</v>
          </cell>
          <cell r="G621">
            <v>614.57603081041634</v>
          </cell>
          <cell r="H621">
            <v>2.2479319696875697</v>
          </cell>
          <cell r="I621">
            <v>0.18709278645261396</v>
          </cell>
          <cell r="J621">
            <v>0</v>
          </cell>
          <cell r="K621">
            <v>1</v>
          </cell>
          <cell r="L621">
            <v>0</v>
          </cell>
          <cell r="M621">
            <v>1</v>
          </cell>
          <cell r="N621">
            <v>2.8550360000000001</v>
          </cell>
          <cell r="O621">
            <v>1</v>
          </cell>
          <cell r="P621">
            <v>11126.06481089</v>
          </cell>
          <cell r="Q621">
            <v>4.2002245491897829</v>
          </cell>
          <cell r="S621">
            <v>604.52841610033749</v>
          </cell>
          <cell r="T621">
            <v>614.57603081041634</v>
          </cell>
        </row>
        <row r="622">
          <cell r="D622">
            <v>44114</v>
          </cell>
          <cell r="F622" t="str">
            <v xml:space="preserve"> </v>
          </cell>
          <cell r="G622" t="str">
            <v xml:space="preserve"> </v>
          </cell>
          <cell r="N622">
            <v>7.8631464563363327</v>
          </cell>
          <cell r="S622">
            <v>0</v>
          </cell>
          <cell r="T622">
            <v>0</v>
          </cell>
        </row>
        <row r="623">
          <cell r="D623">
            <v>44135</v>
          </cell>
          <cell r="E623">
            <v>0.26225102899195551</v>
          </cell>
          <cell r="F623">
            <v>1.0026225102899196</v>
          </cell>
          <cell r="G623">
            <v>616.18776277515462</v>
          </cell>
          <cell r="H623">
            <v>2.2507227496153503</v>
          </cell>
          <cell r="I623">
            <v>0.30392934331060495</v>
          </cell>
          <cell r="J623">
            <v>0</v>
          </cell>
          <cell r="K623">
            <v>1</v>
          </cell>
          <cell r="L623">
            <v>0</v>
          </cell>
          <cell r="M623">
            <v>1</v>
          </cell>
          <cell r="N623">
            <v>2.8550360000000001</v>
          </cell>
          <cell r="O623">
            <v>1</v>
          </cell>
          <cell r="P623">
            <v>11126.06481089</v>
          </cell>
          <cell r="Q623">
            <v>4.2002245491897829</v>
          </cell>
          <cell r="S623">
            <v>606.3657553455173</v>
          </cell>
          <cell r="T623">
            <v>616.18776277515462</v>
          </cell>
        </row>
        <row r="624">
          <cell r="D624">
            <v>44145</v>
          </cell>
          <cell r="F624" t="str">
            <v xml:space="preserve"> </v>
          </cell>
          <cell r="G624" t="str">
            <v xml:space="preserve"> </v>
          </cell>
          <cell r="N624">
            <v>7.888888351703697</v>
          </cell>
          <cell r="S624">
            <v>0</v>
          </cell>
          <cell r="T624">
            <v>0</v>
          </cell>
        </row>
        <row r="625">
          <cell r="D625">
            <v>44165</v>
          </cell>
          <cell r="E625">
            <v>0.38728597194790382</v>
          </cell>
          <cell r="F625">
            <v>1.003872859719479</v>
          </cell>
          <cell r="G625">
            <v>618.57417154124244</v>
          </cell>
          <cell r="H625">
            <v>2.2535169942621307</v>
          </cell>
          <cell r="I625">
            <v>0.39195558265753649</v>
          </cell>
          <cell r="J625">
            <v>0</v>
          </cell>
          <cell r="K625">
            <v>1</v>
          </cell>
          <cell r="L625">
            <v>0</v>
          </cell>
          <cell r="M625">
            <v>1</v>
          </cell>
          <cell r="N625">
            <v>2.8550360000000001</v>
          </cell>
          <cell r="O625">
            <v>1</v>
          </cell>
          <cell r="P625">
            <v>11126.06481089</v>
          </cell>
          <cell r="Q625">
            <v>4.2002245491897829</v>
          </cell>
          <cell r="S625">
            <v>608.74243977491767</v>
          </cell>
          <cell r="T625">
            <v>618.57417154124244</v>
          </cell>
        </row>
        <row r="626">
          <cell r="D626">
            <v>44175</v>
          </cell>
          <cell r="F626" t="str">
            <v xml:space="preserve"> </v>
          </cell>
          <cell r="G626" t="str">
            <v xml:space="preserve"> </v>
          </cell>
          <cell r="N626">
            <v>7.9147145193379949</v>
          </cell>
          <cell r="S626">
            <v>0</v>
          </cell>
          <cell r="T626">
            <v>0</v>
          </cell>
        </row>
        <row r="627">
          <cell r="D627">
            <v>44196</v>
          </cell>
          <cell r="E627">
            <v>0.40129480407680163</v>
          </cell>
          <cell r="F627">
            <v>1.004012948040768</v>
          </cell>
          <cell r="G627">
            <v>621.05647755099858</v>
          </cell>
          <cell r="H627">
            <v>2.2563147079293175</v>
          </cell>
          <cell r="I627">
            <v>0.39512914482723682</v>
          </cell>
          <cell r="J627">
            <v>0</v>
          </cell>
          <cell r="K627">
            <v>1</v>
          </cell>
          <cell r="L627">
            <v>0</v>
          </cell>
          <cell r="M627">
            <v>1</v>
          </cell>
          <cell r="N627">
            <v>2.8550360000000001</v>
          </cell>
          <cell r="O627">
            <v>1</v>
          </cell>
          <cell r="P627">
            <v>11126.06481089</v>
          </cell>
          <cell r="Q627">
            <v>4.2002245491897829</v>
          </cell>
          <cell r="S627">
            <v>611.1477585714008</v>
          </cell>
          <cell r="T627">
            <v>621.05647755099858</v>
          </cell>
        </row>
        <row r="628">
          <cell r="D628">
            <v>44206</v>
          </cell>
          <cell r="F628" t="str">
            <v xml:space="preserve"> </v>
          </cell>
          <cell r="G628" t="str">
            <v xml:space="preserve"> </v>
          </cell>
          <cell r="N628">
            <v>7.9406252351246991</v>
          </cell>
          <cell r="S628">
            <v>0</v>
          </cell>
          <cell r="T628">
            <v>0</v>
          </cell>
        </row>
        <row r="629">
          <cell r="D629">
            <v>44227</v>
          </cell>
          <cell r="E629">
            <v>0.38279782632810733</v>
          </cell>
          <cell r="F629">
            <v>1.0038279782632811</v>
          </cell>
          <cell r="G629">
            <v>623.43386824733375</v>
          </cell>
          <cell r="H629">
            <v>2.2591158949236552</v>
          </cell>
          <cell r="I629">
            <v>0.3546863484687357</v>
          </cell>
          <cell r="J629">
            <v>0</v>
          </cell>
          <cell r="K629">
            <v>1</v>
          </cell>
          <cell r="L629">
            <v>0</v>
          </cell>
          <cell r="M629">
            <v>1</v>
          </cell>
          <cell r="N629">
            <v>2.8550360000000001</v>
          </cell>
          <cell r="O629">
            <v>1</v>
          </cell>
          <cell r="P629">
            <v>11126.06481089</v>
          </cell>
          <cell r="Q629">
            <v>4.2002245491897829</v>
          </cell>
          <cell r="S629">
            <v>613.31541624002625</v>
          </cell>
          <cell r="T629">
            <v>623.43386824733375</v>
          </cell>
        </row>
        <row r="630">
          <cell r="D630">
            <v>44237</v>
          </cell>
          <cell r="F630" t="str">
            <v xml:space="preserve"> </v>
          </cell>
          <cell r="G630" t="str">
            <v xml:space="preserve"> </v>
          </cell>
          <cell r="N630">
            <v>7.9666207758524594</v>
          </cell>
          <cell r="S630">
            <v>0</v>
          </cell>
          <cell r="T630">
            <v>0</v>
          </cell>
        </row>
        <row r="631">
          <cell r="D631">
            <v>44255</v>
          </cell>
          <cell r="E631">
            <v>0.29846339274999245</v>
          </cell>
          <cell r="F631">
            <v>1.0029846339274999</v>
          </cell>
          <cell r="G631">
            <v>625.29459012205723</v>
          </cell>
          <cell r="H631">
            <v>2.2619205595572383</v>
          </cell>
          <cell r="I631">
            <v>0.29194047395969908</v>
          </cell>
          <cell r="J631">
            <v>0</v>
          </cell>
          <cell r="K631">
            <v>1</v>
          </cell>
          <cell r="L631">
            <v>0</v>
          </cell>
          <cell r="M631">
            <v>1</v>
          </cell>
          <cell r="N631">
            <v>2.8550360000000001</v>
          </cell>
          <cell r="O631">
            <v>1</v>
          </cell>
          <cell r="P631">
            <v>11126.06481089</v>
          </cell>
          <cell r="Q631">
            <v>4.2002245491897829</v>
          </cell>
          <cell r="S631">
            <v>615.1059321730653</v>
          </cell>
          <cell r="T631">
            <v>625.29459012205723</v>
          </cell>
        </row>
        <row r="632">
          <cell r="D632">
            <v>44265</v>
          </cell>
          <cell r="F632" t="str">
            <v xml:space="preserve"> </v>
          </cell>
          <cell r="G632" t="str">
            <v xml:space="preserve"> </v>
          </cell>
          <cell r="N632">
            <v>7.9927014192160604</v>
          </cell>
          <cell r="S632">
            <v>0</v>
          </cell>
          <cell r="T632">
            <v>0</v>
          </cell>
        </row>
        <row r="633">
          <cell r="D633">
            <v>44286</v>
          </cell>
          <cell r="E633">
            <v>0.27889463637911227</v>
          </cell>
          <cell r="F633">
            <v>1.0027889463637911</v>
          </cell>
          <cell r="G633">
            <v>627.03850319547644</v>
          </cell>
          <cell r="H633">
            <v>2.2647287061475128</v>
          </cell>
          <cell r="I633">
            <v>0.28934959515455694</v>
          </cell>
          <cell r="J633">
            <v>0</v>
          </cell>
          <cell r="K633">
            <v>1</v>
          </cell>
          <cell r="L633">
            <v>0</v>
          </cell>
          <cell r="M633">
            <v>1</v>
          </cell>
          <cell r="N633">
            <v>2.8550360000000001</v>
          </cell>
          <cell r="O633">
            <v>1</v>
          </cell>
          <cell r="P633">
            <v>11126.06481089</v>
          </cell>
          <cell r="Q633">
            <v>4.2002245491897829</v>
          </cell>
          <cell r="S633">
            <v>616.88573869757977</v>
          </cell>
          <cell r="T633">
            <v>627.03850319547644</v>
          </cell>
        </row>
        <row r="634">
          <cell r="D634">
            <v>44296</v>
          </cell>
          <cell r="F634" t="str">
            <v xml:space="preserve"> </v>
          </cell>
          <cell r="G634" t="str">
            <v xml:space="preserve"> </v>
          </cell>
          <cell r="N634">
            <v>8.018867443819385</v>
          </cell>
          <cell r="S634">
            <v>0</v>
          </cell>
          <cell r="T634">
            <v>0</v>
          </cell>
        </row>
        <row r="635">
          <cell r="D635">
            <v>44316</v>
          </cell>
          <cell r="E635">
            <v>0.31025951270544638</v>
          </cell>
          <cell r="F635">
            <v>1.0031025951270545</v>
          </cell>
          <cell r="G635">
            <v>628.98394979996624</v>
          </cell>
          <cell r="H635">
            <v>2.2675403390172848</v>
          </cell>
          <cell r="I635">
            <v>0.27440031873868048</v>
          </cell>
          <cell r="J635">
            <v>0</v>
          </cell>
          <cell r="K635">
            <v>1</v>
          </cell>
          <cell r="L635">
            <v>0</v>
          </cell>
          <cell r="M635">
            <v>1</v>
          </cell>
          <cell r="N635">
            <v>2.8550360000000001</v>
          </cell>
          <cell r="O635">
            <v>1</v>
          </cell>
          <cell r="P635">
            <v>11126.06481089</v>
          </cell>
          <cell r="Q635">
            <v>4.2002245491897829</v>
          </cell>
          <cell r="S635">
            <v>618.57847513081947</v>
          </cell>
          <cell r="T635">
            <v>628.98394979996624</v>
          </cell>
        </row>
        <row r="636">
          <cell r="D636">
            <v>44326</v>
          </cell>
          <cell r="F636" t="str">
            <v xml:space="preserve"> </v>
          </cell>
          <cell r="G636" t="str">
            <v xml:space="preserve"> </v>
          </cell>
          <cell r="N636">
            <v>8.0451191291783957</v>
          </cell>
          <cell r="S636">
            <v>0</v>
          </cell>
          <cell r="T636">
            <v>0</v>
          </cell>
        </row>
        <row r="637">
          <cell r="D637">
            <v>44347</v>
          </cell>
          <cell r="E637">
            <v>0.20268193080514862</v>
          </cell>
          <cell r="F637">
            <v>1.0020268193080515</v>
          </cell>
          <cell r="G637">
            <v>630.25878661387526</v>
          </cell>
          <cell r="H637">
            <v>2.2703554624947282</v>
          </cell>
          <cell r="I637">
            <v>0.20652804118061291</v>
          </cell>
          <cell r="J637">
            <v>0</v>
          </cell>
          <cell r="K637">
            <v>1</v>
          </cell>
          <cell r="L637">
            <v>0</v>
          </cell>
          <cell r="M637">
            <v>1</v>
          </cell>
          <cell r="N637">
            <v>2.8550360000000001</v>
          </cell>
          <cell r="O637">
            <v>1</v>
          </cell>
          <cell r="P637">
            <v>11126.06481089</v>
          </cell>
          <cell r="Q637">
            <v>4.2002245491897829</v>
          </cell>
          <cell r="S637">
            <v>619.8560131386721</v>
          </cell>
          <cell r="T637">
            <v>630.25878661387526</v>
          </cell>
        </row>
        <row r="638">
          <cell r="D638">
            <v>44357</v>
          </cell>
          <cell r="F638" t="str">
            <v xml:space="preserve"> </v>
          </cell>
          <cell r="G638" t="str">
            <v xml:space="preserve"> </v>
          </cell>
          <cell r="N638">
            <v>8.0714567557241157</v>
          </cell>
          <cell r="S638">
            <v>0</v>
          </cell>
          <cell r="T638">
            <v>0</v>
          </cell>
        </row>
        <row r="639">
          <cell r="D639">
            <v>44377</v>
          </cell>
          <cell r="E639">
            <v>0.21422026193154142</v>
          </cell>
          <cell r="F639">
            <v>1.0021422026193154</v>
          </cell>
          <cell r="G639">
            <v>631.60892863740605</v>
          </cell>
          <cell r="H639">
            <v>2.2731740809133889</v>
          </cell>
          <cell r="I639">
            <v>0.25158789613869043</v>
          </cell>
          <cell r="J639">
            <v>0</v>
          </cell>
          <cell r="K639">
            <v>1</v>
          </cell>
          <cell r="L639">
            <v>0</v>
          </cell>
          <cell r="M639">
            <v>1</v>
          </cell>
          <cell r="N639">
            <v>2.8550360000000001</v>
          </cell>
          <cell r="O639">
            <v>1</v>
          </cell>
          <cell r="P639">
            <v>11126.06481089</v>
          </cell>
          <cell r="Q639">
            <v>4.2002245491897829</v>
          </cell>
          <cell r="S639">
            <v>621.41549584121685</v>
          </cell>
          <cell r="T639">
            <v>631.60892863740605</v>
          </cell>
        </row>
        <row r="640">
          <cell r="D640">
            <v>44387</v>
          </cell>
          <cell r="F640" t="str">
            <v xml:space="preserve"> </v>
          </cell>
          <cell r="G640" t="str">
            <v xml:space="preserve"> </v>
          </cell>
          <cell r="N640">
            <v>8.0946290905852063</v>
          </cell>
          <cell r="S640">
            <v>0</v>
          </cell>
          <cell r="T640">
            <v>0</v>
          </cell>
        </row>
        <row r="641">
          <cell r="D641">
            <v>44408</v>
          </cell>
          <cell r="E641">
            <v>0.32632316455298849</v>
          </cell>
          <cell r="F641">
            <v>1.0032632316455299</v>
          </cell>
          <cell r="G641">
            <v>633.6700148809349</v>
          </cell>
          <cell r="H641">
            <v>2.2759961986121939</v>
          </cell>
          <cell r="I641">
            <v>0.2946951880044531</v>
          </cell>
          <cell r="J641">
            <v>0</v>
          </cell>
          <cell r="K641">
            <v>1</v>
          </cell>
          <cell r="L641">
            <v>0</v>
          </cell>
          <cell r="M641">
            <v>1</v>
          </cell>
          <cell r="N641">
            <v>2.8550360000000001</v>
          </cell>
          <cell r="O641">
            <v>1</v>
          </cell>
          <cell r="P641">
            <v>11126.06481089</v>
          </cell>
          <cell r="Q641">
            <v>4.2002245491897829</v>
          </cell>
          <cell r="S641">
            <v>623.24677740497486</v>
          </cell>
          <cell r="T641">
            <v>633.6700148809349</v>
          </cell>
        </row>
        <row r="642">
          <cell r="D642">
            <v>44418</v>
          </cell>
          <cell r="F642" t="str">
            <v xml:space="preserve"> </v>
          </cell>
          <cell r="G642" t="str">
            <v xml:space="preserve"> </v>
          </cell>
          <cell r="N642">
            <v>8.1178679508727676</v>
          </cell>
          <cell r="S642">
            <v>0</v>
          </cell>
          <cell r="T642">
            <v>0</v>
          </cell>
        </row>
        <row r="643">
          <cell r="D643">
            <v>44439</v>
          </cell>
          <cell r="E643">
            <v>0.23143923490738239</v>
          </cell>
          <cell r="F643">
            <v>1.0023143923490738</v>
          </cell>
          <cell r="G643">
            <v>635.1365759152128</v>
          </cell>
          <cell r="H643">
            <v>2.2788218199354562</v>
          </cell>
          <cell r="I643">
            <v>0.20413071166590266</v>
          </cell>
          <cell r="J643">
            <v>0</v>
          </cell>
          <cell r="K643">
            <v>1</v>
          </cell>
          <cell r="L643">
            <v>0</v>
          </cell>
          <cell r="M643">
            <v>1</v>
          </cell>
          <cell r="N643">
            <v>2.8550360000000001</v>
          </cell>
          <cell r="O643">
            <v>1</v>
          </cell>
          <cell r="P643">
            <v>11126.06481089</v>
          </cell>
          <cell r="Q643">
            <v>4.2002245491897829</v>
          </cell>
          <cell r="S643">
            <v>624.51901548712635</v>
          </cell>
          <cell r="T643">
            <v>635.1365759152128</v>
          </cell>
        </row>
        <row r="644">
          <cell r="D644">
            <v>44449</v>
          </cell>
          <cell r="F644" t="str">
            <v xml:space="preserve"> </v>
          </cell>
          <cell r="G644" t="str">
            <v xml:space="preserve"> </v>
          </cell>
          <cell r="N644">
            <v>8.141173527574562</v>
          </cell>
          <cell r="S644">
            <v>0</v>
          </cell>
          <cell r="T644">
            <v>0</v>
          </cell>
        </row>
        <row r="645">
          <cell r="D645">
            <v>44469</v>
          </cell>
          <cell r="E645">
            <v>0.14951366518294318</v>
          </cell>
          <cell r="F645">
            <v>1.0014951366518294</v>
          </cell>
          <cell r="G645">
            <v>636.08619188878106</v>
          </cell>
          <cell r="H645">
            <v>2.2816509492328825</v>
          </cell>
          <cell r="I645">
            <v>0.18709278645261396</v>
          </cell>
          <cell r="J645">
            <v>0</v>
          </cell>
          <cell r="K645">
            <v>1</v>
          </cell>
          <cell r="L645">
            <v>0</v>
          </cell>
          <cell r="M645">
            <v>1</v>
          </cell>
          <cell r="N645">
            <v>2.8550360000000001</v>
          </cell>
          <cell r="O645">
            <v>1</v>
          </cell>
          <cell r="P645">
            <v>11126.06481089</v>
          </cell>
          <cell r="Q645">
            <v>4.2002245491897829</v>
          </cell>
          <cell r="S645">
            <v>625.68744551512771</v>
          </cell>
          <cell r="T645">
            <v>636.08619188878106</v>
          </cell>
        </row>
        <row r="646">
          <cell r="D646">
            <v>44479</v>
          </cell>
          <cell r="F646" t="str">
            <v xml:space="preserve"> </v>
          </cell>
          <cell r="G646" t="str">
            <v xml:space="preserve"> </v>
          </cell>
          <cell r="N646">
            <v>8.1645460122266567</v>
          </cell>
          <cell r="S646">
            <v>0</v>
          </cell>
          <cell r="T646">
            <v>0</v>
          </cell>
        </row>
        <row r="647">
          <cell r="D647">
            <v>44500</v>
          </cell>
          <cell r="E647">
            <v>0.26225102899195551</v>
          </cell>
          <cell r="F647">
            <v>1.0026225102899196</v>
          </cell>
          <cell r="G647">
            <v>637.75433447228511</v>
          </cell>
          <cell r="H647">
            <v>2.2844835908595797</v>
          </cell>
          <cell r="I647">
            <v>0.30392934331060495</v>
          </cell>
          <cell r="J647">
            <v>0</v>
          </cell>
          <cell r="K647">
            <v>1</v>
          </cell>
          <cell r="L647">
            <v>0</v>
          </cell>
          <cell r="M647">
            <v>1</v>
          </cell>
          <cell r="N647">
            <v>2.8550360000000001</v>
          </cell>
          <cell r="O647">
            <v>1</v>
          </cell>
          <cell r="P647">
            <v>11126.06481089</v>
          </cell>
          <cell r="Q647">
            <v>4.2002245491897829</v>
          </cell>
          <cell r="S647">
            <v>627.58909325945876</v>
          </cell>
          <cell r="T647">
            <v>637.75433447228511</v>
          </cell>
        </row>
        <row r="648">
          <cell r="D648">
            <v>44510</v>
          </cell>
          <cell r="F648" t="str">
            <v xml:space="preserve"> </v>
          </cell>
          <cell r="G648" t="str">
            <v xml:space="preserve"> </v>
          </cell>
          <cell r="N648">
            <v>8.1879855969150004</v>
          </cell>
          <cell r="S648">
            <v>0</v>
          </cell>
          <cell r="T648">
            <v>0</v>
          </cell>
        </row>
        <row r="649">
          <cell r="D649">
            <v>44530</v>
          </cell>
          <cell r="E649">
            <v>0.38728597194790382</v>
          </cell>
          <cell r="F649">
            <v>1.003872859719479</v>
          </cell>
          <cell r="G649">
            <v>640.22426754518597</v>
          </cell>
          <cell r="H649">
            <v>2.2873197491760622</v>
          </cell>
          <cell r="I649">
            <v>0.39195558265753649</v>
          </cell>
          <cell r="J649">
            <v>0</v>
          </cell>
          <cell r="K649">
            <v>1</v>
          </cell>
          <cell r="L649">
            <v>0</v>
          </cell>
          <cell r="M649">
            <v>1</v>
          </cell>
          <cell r="N649">
            <v>2.8550360000000001</v>
          </cell>
          <cell r="O649">
            <v>1</v>
          </cell>
          <cell r="P649">
            <v>11126.06481089</v>
          </cell>
          <cell r="Q649">
            <v>4.2002245491897829</v>
          </cell>
          <cell r="S649">
            <v>630.04896374663906</v>
          </cell>
          <cell r="T649">
            <v>640.22426754518597</v>
          </cell>
        </row>
        <row r="650">
          <cell r="D650">
            <v>44540</v>
          </cell>
          <cell r="F650" t="str">
            <v xml:space="preserve"> </v>
          </cell>
          <cell r="G650" t="str">
            <v xml:space="preserve"> </v>
          </cell>
          <cell r="N650">
            <v>8.2114924742770015</v>
          </cell>
          <cell r="S650">
            <v>0</v>
          </cell>
          <cell r="T650">
            <v>0</v>
          </cell>
        </row>
        <row r="651">
          <cell r="D651">
            <v>44561</v>
          </cell>
          <cell r="E651">
            <v>0.40129480407680163</v>
          </cell>
          <cell r="F651">
            <v>1.004012948040768</v>
          </cell>
          <cell r="G651">
            <v>642.79345426528357</v>
          </cell>
          <cell r="H651">
            <v>2.2901594285482565</v>
          </cell>
          <cell r="I651">
            <v>0.37713773701550191</v>
          </cell>
          <cell r="J651">
            <v>0</v>
          </cell>
          <cell r="K651">
            <v>1</v>
          </cell>
          <cell r="L651">
            <v>0</v>
          </cell>
          <cell r="M651">
            <v>1</v>
          </cell>
          <cell r="N651">
            <v>2.8550360000000001</v>
          </cell>
          <cell r="O651">
            <v>1</v>
          </cell>
          <cell r="P651">
            <v>11126.06481089</v>
          </cell>
          <cell r="Q651">
            <v>4.2002245491897829</v>
          </cell>
          <cell r="S651">
            <v>632.42511615060278</v>
          </cell>
          <cell r="T651">
            <v>642.79345426528357</v>
          </cell>
        </row>
        <row r="652">
          <cell r="D652">
            <v>44571</v>
          </cell>
          <cell r="F652" t="str">
            <v xml:space="preserve"> </v>
          </cell>
          <cell r="G652" t="str">
            <v xml:space="preserve"> </v>
          </cell>
          <cell r="N652">
            <v>8.2350668375031102</v>
          </cell>
          <cell r="S652">
            <v>0</v>
          </cell>
          <cell r="T652">
            <v>0</v>
          </cell>
        </row>
        <row r="653">
          <cell r="D653">
            <v>44592</v>
          </cell>
          <cell r="E653">
            <v>0.32882360289290258</v>
          </cell>
          <cell r="F653">
            <v>1.003288236028929</v>
          </cell>
          <cell r="G653">
            <v>644.90711086075839</v>
          </cell>
          <cell r="H653">
            <v>2.2920592030821667</v>
          </cell>
          <cell r="I653">
            <v>0.30468088457467807</v>
          </cell>
          <cell r="J653">
            <v>0</v>
          </cell>
          <cell r="K653">
            <v>1</v>
          </cell>
          <cell r="L653">
            <v>0</v>
          </cell>
          <cell r="M653">
            <v>1</v>
          </cell>
          <cell r="N653">
            <v>2.8550360000000001</v>
          </cell>
          <cell r="O653">
            <v>1</v>
          </cell>
          <cell r="P653">
            <v>11126.06481089</v>
          </cell>
          <cell r="Q653">
            <v>4.2002245491897829</v>
          </cell>
          <cell r="S653">
            <v>634.35199458876286</v>
          </cell>
          <cell r="T653">
            <v>644.90711086075839</v>
          </cell>
        </row>
        <row r="654">
          <cell r="D654">
            <v>44602</v>
          </cell>
          <cell r="F654" t="str">
            <v xml:space="preserve"> </v>
          </cell>
          <cell r="G654" t="str">
            <v xml:space="preserve"> </v>
          </cell>
          <cell r="N654">
            <v>8.2587088803384088</v>
          </cell>
          <cell r="S654">
            <v>0</v>
          </cell>
          <cell r="T654">
            <v>0</v>
          </cell>
        </row>
        <row r="655">
          <cell r="D655">
            <v>44620</v>
          </cell>
          <cell r="E655">
            <v>0.2563954479382291</v>
          </cell>
          <cell r="F655">
            <v>1.0025639544793823</v>
          </cell>
          <cell r="G655">
            <v>646.56062333643536</v>
          </cell>
          <cell r="H655">
            <v>2.2939605535514613</v>
          </cell>
          <cell r="I655">
            <v>0.25079302204897846</v>
          </cell>
          <cell r="J655">
            <v>0</v>
          </cell>
          <cell r="K655">
            <v>1</v>
          </cell>
          <cell r="L655">
            <v>0</v>
          </cell>
          <cell r="M655">
            <v>1</v>
          </cell>
          <cell r="N655">
            <v>2.8550360000000001</v>
          </cell>
          <cell r="O655">
            <v>1</v>
          </cell>
          <cell r="P655">
            <v>11126.06481089</v>
          </cell>
          <cell r="Q655">
            <v>4.2002245491897829</v>
          </cell>
          <cell r="S655">
            <v>635.94290512641999</v>
          </cell>
          <cell r="T655">
            <v>646.56062333643536</v>
          </cell>
        </row>
        <row r="656">
          <cell r="D656">
            <v>44630</v>
          </cell>
          <cell r="F656" t="str">
            <v xml:space="preserve"> </v>
          </cell>
          <cell r="G656" t="str">
            <v xml:space="preserve"> </v>
          </cell>
          <cell r="N656">
            <v>8.2824187970841994</v>
          </cell>
          <cell r="S656">
            <v>0</v>
          </cell>
          <cell r="T656">
            <v>0</v>
          </cell>
        </row>
        <row r="657">
          <cell r="D657">
            <v>44651</v>
          </cell>
          <cell r="E657">
            <v>0.23958817027047719</v>
          </cell>
          <cell r="F657">
            <v>1.0023958817027048</v>
          </cell>
          <cell r="G657">
            <v>648.10970610357651</v>
          </cell>
          <cell r="H657">
            <v>2.2958634812634391</v>
          </cell>
          <cell r="I657">
            <v>0.24856768522820705</v>
          </cell>
          <cell r="J657">
            <v>0</v>
          </cell>
          <cell r="K657">
            <v>1</v>
          </cell>
          <cell r="L657">
            <v>0</v>
          </cell>
          <cell r="M657">
            <v>1</v>
          </cell>
          <cell r="N657">
            <v>2.8550360000000001</v>
          </cell>
          <cell r="O657">
            <v>1</v>
          </cell>
          <cell r="P657">
            <v>11126.06481089</v>
          </cell>
          <cell r="Q657">
            <v>4.2002245491897829</v>
          </cell>
          <cell r="S657">
            <v>637.52365368506571</v>
          </cell>
          <cell r="T657">
            <v>648.10970610357651</v>
          </cell>
        </row>
        <row r="658">
          <cell r="D658">
            <v>44661</v>
          </cell>
          <cell r="F658" t="str">
            <v xml:space="preserve"> </v>
          </cell>
          <cell r="G658" t="str">
            <v xml:space="preserve"> </v>
          </cell>
          <cell r="N658">
            <v>8.3061967825996046</v>
          </cell>
          <cell r="S658">
            <v>0</v>
          </cell>
          <cell r="T658">
            <v>0</v>
          </cell>
        </row>
        <row r="659">
          <cell r="D659">
            <v>44681</v>
          </cell>
          <cell r="E659">
            <v>0.26652671514366677</v>
          </cell>
          <cell r="F659">
            <v>1.0026652671514367</v>
          </cell>
          <cell r="G659">
            <v>649.83709161378169</v>
          </cell>
          <cell r="H659">
            <v>2.2977679875264827</v>
          </cell>
          <cell r="I659">
            <v>0.2357264601372385</v>
          </cell>
          <cell r="J659">
            <v>0</v>
          </cell>
          <cell r="K659">
            <v>1</v>
          </cell>
          <cell r="L659">
            <v>0</v>
          </cell>
          <cell r="M659">
            <v>1</v>
          </cell>
          <cell r="N659">
            <v>2.8550360000000001</v>
          </cell>
          <cell r="O659">
            <v>1</v>
          </cell>
          <cell r="P659">
            <v>11126.06481089</v>
          </cell>
          <cell r="Q659">
            <v>4.2002245491897829</v>
          </cell>
          <cell r="S659">
            <v>639.02646562643508</v>
          </cell>
          <cell r="T659">
            <v>649.83709161378169</v>
          </cell>
        </row>
        <row r="660">
          <cell r="D660">
            <v>44691</v>
          </cell>
          <cell r="F660" t="str">
            <v xml:space="preserve"> </v>
          </cell>
          <cell r="G660" t="str">
            <v xml:space="preserve"> </v>
          </cell>
          <cell r="N660">
            <v>8.330043032303168</v>
          </cell>
          <cell r="S660">
            <v>0</v>
          </cell>
          <cell r="T660">
            <v>0</v>
          </cell>
        </row>
        <row r="661">
          <cell r="D661">
            <v>44712</v>
          </cell>
          <cell r="E661">
            <v>0.17412595012438192</v>
          </cell>
          <cell r="F661">
            <v>1.0017412595012438</v>
          </cell>
          <cell r="G661">
            <v>650.96862662381488</v>
          </cell>
          <cell r="H661">
            <v>2.2996740736500603</v>
          </cell>
          <cell r="I661">
            <v>0.17742968218243949</v>
          </cell>
          <cell r="J661">
            <v>0</v>
          </cell>
          <cell r="K661">
            <v>1</v>
          </cell>
          <cell r="L661">
            <v>0</v>
          </cell>
          <cell r="M661">
            <v>1</v>
          </cell>
          <cell r="N661">
            <v>2.8550360000000001</v>
          </cell>
          <cell r="O661">
            <v>1</v>
          </cell>
          <cell r="P661">
            <v>11126.06481089</v>
          </cell>
          <cell r="Q661">
            <v>4.2002245491897829</v>
          </cell>
          <cell r="S661">
            <v>640.16028825345779</v>
          </cell>
          <cell r="T661">
            <v>650.96862662381488</v>
          </cell>
        </row>
        <row r="662">
          <cell r="D662">
            <v>44722</v>
          </cell>
          <cell r="F662" t="str">
            <v xml:space="preserve"> </v>
          </cell>
          <cell r="G662" t="str">
            <v xml:space="preserve"> </v>
          </cell>
          <cell r="N662">
            <v>8.35395774217446</v>
          </cell>
          <cell r="S662">
            <v>0</v>
          </cell>
          <cell r="T662">
            <v>0</v>
          </cell>
        </row>
        <row r="663">
          <cell r="D663">
            <v>44742</v>
          </cell>
          <cell r="E663">
            <v>0.18403714629855461</v>
          </cell>
          <cell r="F663">
            <v>1.0018403714629855</v>
          </cell>
          <cell r="G663">
            <v>652.16665070755221</v>
          </cell>
          <cell r="H663">
            <v>2.301581740944727</v>
          </cell>
          <cell r="I663">
            <v>0.21613241212400752</v>
          </cell>
          <cell r="J663">
            <v>0</v>
          </cell>
          <cell r="K663">
            <v>1</v>
          </cell>
          <cell r="L663">
            <v>0</v>
          </cell>
          <cell r="M663">
            <v>1</v>
          </cell>
          <cell r="N663">
            <v>2.8550360000000001</v>
          </cell>
          <cell r="O663">
            <v>1</v>
          </cell>
          <cell r="P663">
            <v>11126.06481089</v>
          </cell>
          <cell r="Q663">
            <v>4.2002245491897829</v>
          </cell>
          <cell r="S663">
            <v>641.54388212592005</v>
          </cell>
          <cell r="T663">
            <v>652.16665070755221</v>
          </cell>
        </row>
        <row r="664">
          <cell r="D664">
            <v>44752</v>
          </cell>
          <cell r="F664" t="str">
            <v xml:space="preserve"> </v>
          </cell>
          <cell r="G664" t="str">
            <v xml:space="preserve"> </v>
          </cell>
          <cell r="N664">
            <v>8.3779411087556888</v>
          </cell>
          <cell r="S664">
            <v>0</v>
          </cell>
          <cell r="T664">
            <v>0</v>
          </cell>
        </row>
        <row r="665">
          <cell r="D665">
            <v>44773</v>
          </cell>
          <cell r="E665">
            <v>0.28032294377491329</v>
          </cell>
          <cell r="F665">
            <v>1.0028032294377491</v>
          </cell>
          <cell r="G665">
            <v>653.99482346113382</v>
          </cell>
          <cell r="H665">
            <v>2.3034909907221239</v>
          </cell>
          <cell r="I665">
            <v>0.25315782976060852</v>
          </cell>
          <cell r="J665">
            <v>0</v>
          </cell>
          <cell r="K665">
            <v>1</v>
          </cell>
          <cell r="L665">
            <v>0</v>
          </cell>
          <cell r="M665">
            <v>1</v>
          </cell>
          <cell r="N665">
            <v>2.8550360000000001</v>
          </cell>
          <cell r="O665">
            <v>1</v>
          </cell>
          <cell r="P665">
            <v>11126.06481089</v>
          </cell>
          <cell r="Q665">
            <v>4.2002245491897829</v>
          </cell>
          <cell r="S665">
            <v>643.16800069487203</v>
          </cell>
          <cell r="T665">
            <v>653.99482346113382</v>
          </cell>
        </row>
        <row r="666">
          <cell r="D666">
            <v>44783</v>
          </cell>
          <cell r="F666" t="str">
            <v xml:space="preserve"> </v>
          </cell>
          <cell r="G666" t="str">
            <v xml:space="preserve"> </v>
          </cell>
          <cell r="N666">
            <v>8.4019933291533153</v>
          </cell>
          <cell r="S666">
            <v>0</v>
          </cell>
          <cell r="T666">
            <v>0</v>
          </cell>
        </row>
        <row r="667">
          <cell r="D667">
            <v>44804</v>
          </cell>
          <cell r="E667">
            <v>0.19882760173199898</v>
          </cell>
          <cell r="F667">
            <v>1.00198827601732</v>
          </cell>
          <cell r="G667">
            <v>655.29514568407296</v>
          </cell>
          <cell r="H667">
            <v>2.3054018242949814</v>
          </cell>
          <cell r="I667">
            <v>0.17536953278367576</v>
          </cell>
          <cell r="J667">
            <v>0</v>
          </cell>
          <cell r="K667">
            <v>1</v>
          </cell>
          <cell r="L667">
            <v>0</v>
          </cell>
          <cell r="M667">
            <v>1</v>
          </cell>
          <cell r="N667">
            <v>2.8550360000000001</v>
          </cell>
          <cell r="O667">
            <v>1</v>
          </cell>
          <cell r="P667">
            <v>11126.06481089</v>
          </cell>
          <cell r="Q667">
            <v>4.2002245491897829</v>
          </cell>
          <cell r="S667">
            <v>644.29592141270473</v>
          </cell>
          <cell r="T667">
            <v>655.29514568407296</v>
          </cell>
        </row>
        <row r="668">
          <cell r="D668">
            <v>44814</v>
          </cell>
          <cell r="F668" t="str">
            <v xml:space="preserve"> </v>
          </cell>
          <cell r="G668" t="str">
            <v xml:space="preserve"> </v>
          </cell>
          <cell r="N668">
            <v>8.4261146010396715</v>
          </cell>
          <cell r="S668">
            <v>0</v>
          </cell>
          <cell r="T668">
            <v>0</v>
          </cell>
        </row>
        <row r="669">
          <cell r="D669">
            <v>44834</v>
          </cell>
          <cell r="E669">
            <v>0.12845339488702923</v>
          </cell>
          <cell r="F669">
            <v>1.0012845339488703</v>
          </cell>
          <cell r="G669">
            <v>656.1368945452341</v>
          </cell>
          <cell r="H669">
            <v>2.3073142429771174</v>
          </cell>
          <cell r="I669">
            <v>0.16073322686644223</v>
          </cell>
          <cell r="J669">
            <v>0</v>
          </cell>
          <cell r="K669">
            <v>1</v>
          </cell>
          <cell r="L669">
            <v>0</v>
          </cell>
          <cell r="M669">
            <v>1</v>
          </cell>
          <cell r="N669">
            <v>2.8550360000000001</v>
          </cell>
          <cell r="O669">
            <v>1</v>
          </cell>
          <cell r="P669">
            <v>11126.06481089</v>
          </cell>
          <cell r="Q669">
            <v>4.2002245491897829</v>
          </cell>
          <cell r="S669">
            <v>645.33151903776024</v>
          </cell>
          <cell r="T669">
            <v>656.1368945452341</v>
          </cell>
        </row>
        <row r="670">
          <cell r="D670">
            <v>44844</v>
          </cell>
          <cell r="F670" t="str">
            <v xml:space="preserve"> </v>
          </cell>
          <cell r="G670" t="str">
            <v xml:space="preserve"> </v>
          </cell>
          <cell r="N670">
            <v>8.4503051226545889</v>
          </cell>
          <cell r="S670">
            <v>0</v>
          </cell>
          <cell r="T670">
            <v>0</v>
          </cell>
        </row>
        <row r="671">
          <cell r="D671">
            <v>44865</v>
          </cell>
          <cell r="E671">
            <v>0.22529289082526827</v>
          </cell>
          <cell r="F671">
            <v>1.0022529289082527</v>
          </cell>
          <cell r="G671">
            <v>657.61512432272616</v>
          </cell>
          <cell r="H671">
            <v>2.3092282480834405</v>
          </cell>
          <cell r="I671">
            <v>0.26108788555692097</v>
          </cell>
          <cell r="J671">
            <v>0</v>
          </cell>
          <cell r="K671">
            <v>1</v>
          </cell>
          <cell r="L671">
            <v>0</v>
          </cell>
          <cell r="M671">
            <v>1</v>
          </cell>
          <cell r="N671">
            <v>2.8550360000000001</v>
          </cell>
          <cell r="O671">
            <v>1</v>
          </cell>
          <cell r="P671">
            <v>11126.06481089</v>
          </cell>
          <cell r="Q671">
            <v>4.2002245491897829</v>
          </cell>
          <cell r="S671">
            <v>647.01640145564829</v>
          </cell>
          <cell r="T671">
            <v>657.61512432272616</v>
          </cell>
        </row>
        <row r="672">
          <cell r="D672">
            <v>44875</v>
          </cell>
          <cell r="F672" t="str">
            <v xml:space="preserve"> </v>
          </cell>
          <cell r="G672" t="str">
            <v xml:space="preserve"> </v>
          </cell>
          <cell r="N672">
            <v>8.4745650928070244</v>
          </cell>
          <cell r="S672">
            <v>0</v>
          </cell>
          <cell r="T672">
            <v>0</v>
          </cell>
        </row>
        <row r="673">
          <cell r="D673">
            <v>44895</v>
          </cell>
          <cell r="E673">
            <v>0.33267787502022639</v>
          </cell>
          <cell r="F673">
            <v>1.0033267787502023</v>
          </cell>
          <cell r="G673">
            <v>659.8028643441346</v>
          </cell>
          <cell r="H673">
            <v>2.311143840929951</v>
          </cell>
          <cell r="I673">
            <v>0.33668793140596193</v>
          </cell>
          <cell r="J673">
            <v>0</v>
          </cell>
          <cell r="K673">
            <v>1</v>
          </cell>
          <cell r="L673">
            <v>0</v>
          </cell>
          <cell r="M673">
            <v>1</v>
          </cell>
          <cell r="N673">
            <v>2.8550360000000001</v>
          </cell>
          <cell r="O673">
            <v>1</v>
          </cell>
          <cell r="P673">
            <v>11126.06481089</v>
          </cell>
          <cell r="Q673">
            <v>4.2002245491897829</v>
          </cell>
          <cell r="S673">
            <v>649.19482759356652</v>
          </cell>
          <cell r="T673">
            <v>659.8028643441346</v>
          </cell>
        </row>
        <row r="674">
          <cell r="D674">
            <v>44905</v>
          </cell>
          <cell r="F674" t="str">
            <v xml:space="preserve"> </v>
          </cell>
          <cell r="G674" t="str">
            <v xml:space="preserve"> </v>
          </cell>
          <cell r="N674">
            <v>8.4988947108766961</v>
          </cell>
          <cell r="S674">
            <v>0</v>
          </cell>
          <cell r="T674">
            <v>0</v>
          </cell>
        </row>
        <row r="675">
          <cell r="D675">
            <v>44926</v>
          </cell>
          <cell r="E675">
            <v>0.34470804417743306</v>
          </cell>
          <cell r="F675">
            <v>1.0034470804417743</v>
          </cell>
          <cell r="G675">
            <v>662.07725789324195</v>
          </cell>
          <cell r="H675">
            <v>2.3130610228337392</v>
          </cell>
          <cell r="I675">
            <v>0.33941323041592292</v>
          </cell>
          <cell r="J675">
            <v>0</v>
          </cell>
          <cell r="K675">
            <v>1</v>
          </cell>
          <cell r="L675">
            <v>0</v>
          </cell>
          <cell r="M675">
            <v>1</v>
          </cell>
          <cell r="N675">
            <v>2.8550360000000001</v>
          </cell>
          <cell r="O675">
            <v>1</v>
          </cell>
          <cell r="P675">
            <v>11126.06481089</v>
          </cell>
          <cell r="Q675">
            <v>4.2002245491897829</v>
          </cell>
          <cell r="S675">
            <v>651.39828072959494</v>
          </cell>
          <cell r="T675">
            <v>662.07725789324195</v>
          </cell>
        </row>
        <row r="676">
          <cell r="D676">
            <v>44936</v>
          </cell>
          <cell r="F676" t="str">
            <v xml:space="preserve"> </v>
          </cell>
          <cell r="G676" t="str">
            <v xml:space="preserve"> </v>
          </cell>
          <cell r="N676">
            <v>8.5232941768157193</v>
          </cell>
          <cell r="S676">
            <v>0</v>
          </cell>
          <cell r="T676">
            <v>0</v>
          </cell>
        </row>
        <row r="677">
          <cell r="D677">
            <v>44957</v>
          </cell>
          <cell r="E677">
            <v>0.32882360289290258</v>
          </cell>
          <cell r="F677">
            <v>1.003288236028929</v>
          </cell>
          <cell r="G677">
            <v>664.25432418658102</v>
          </cell>
          <cell r="H677">
            <v>2.3149797951129885</v>
          </cell>
          <cell r="I677">
            <v>0.30468088457467807</v>
          </cell>
          <cell r="J677">
            <v>0</v>
          </cell>
          <cell r="K677">
            <v>1</v>
          </cell>
          <cell r="L677">
            <v>0</v>
          </cell>
          <cell r="M677">
            <v>1</v>
          </cell>
          <cell r="N677">
            <v>2.8550360000000001</v>
          </cell>
          <cell r="O677">
            <v>1</v>
          </cell>
          <cell r="P677">
            <v>11126.06481089</v>
          </cell>
          <cell r="Q677">
            <v>4.2002245491897829</v>
          </cell>
          <cell r="S677">
            <v>653.38296677342612</v>
          </cell>
          <cell r="T677">
            <v>664.25432418658102</v>
          </cell>
        </row>
        <row r="678">
          <cell r="D678">
            <v>44967</v>
          </cell>
          <cell r="F678" t="str">
            <v xml:space="preserve"> </v>
          </cell>
          <cell r="G678" t="str">
            <v xml:space="preserve"> </v>
          </cell>
          <cell r="N678">
            <v>8.5477636911502533</v>
          </cell>
          <cell r="S678">
            <v>0</v>
          </cell>
          <cell r="T678">
            <v>0</v>
          </cell>
        </row>
        <row r="679">
          <cell r="D679">
            <v>44985</v>
          </cell>
          <cell r="E679">
            <v>0.2563954479382291</v>
          </cell>
          <cell r="F679">
            <v>1.0025639544793823</v>
          </cell>
          <cell r="G679">
            <v>665.95744203652828</v>
          </cell>
          <cell r="H679">
            <v>2.316900159086976</v>
          </cell>
          <cell r="I679">
            <v>0.25079302204897846</v>
          </cell>
          <cell r="J679">
            <v>0</v>
          </cell>
          <cell r="K679">
            <v>1</v>
          </cell>
          <cell r="L679">
            <v>0</v>
          </cell>
          <cell r="M679">
            <v>1</v>
          </cell>
          <cell r="N679">
            <v>2.8550360000000001</v>
          </cell>
          <cell r="O679">
            <v>1</v>
          </cell>
          <cell r="P679">
            <v>11126.06481089</v>
          </cell>
          <cell r="Q679">
            <v>4.2002245491897829</v>
          </cell>
          <cell r="S679">
            <v>655.02160566135046</v>
          </cell>
          <cell r="T679">
            <v>665.95744203652828</v>
          </cell>
        </row>
        <row r="680">
          <cell r="D680">
            <v>44995</v>
          </cell>
          <cell r="F680" t="str">
            <v xml:space="preserve"> </v>
          </cell>
          <cell r="G680" t="str">
            <v xml:space="preserve"> </v>
          </cell>
          <cell r="N680">
            <v>8.572303454982146</v>
          </cell>
          <cell r="S680">
            <v>0</v>
          </cell>
          <cell r="T680">
            <v>0</v>
          </cell>
        </row>
        <row r="681">
          <cell r="D681">
            <v>45016</v>
          </cell>
          <cell r="E681">
            <v>0.23958817027047719</v>
          </cell>
          <cell r="F681">
            <v>1.0023958817027048</v>
          </cell>
          <cell r="G681">
            <v>667.55299728668365</v>
          </cell>
          <cell r="H681">
            <v>2.3188221160760731</v>
          </cell>
          <cell r="I681">
            <v>0.24856768522820705</v>
          </cell>
          <cell r="J681">
            <v>0</v>
          </cell>
          <cell r="K681">
            <v>1</v>
          </cell>
          <cell r="L681">
            <v>0</v>
          </cell>
          <cell r="M681">
            <v>1</v>
          </cell>
          <cell r="N681">
            <v>2.8550360000000001</v>
          </cell>
          <cell r="O681">
            <v>1</v>
          </cell>
          <cell r="P681">
            <v>11126.06481089</v>
          </cell>
          <cell r="Q681">
            <v>4.2002245491897829</v>
          </cell>
          <cell r="S681">
            <v>656.64977770428754</v>
          </cell>
          <cell r="T681">
            <v>667.55299728668365</v>
          </cell>
        </row>
        <row r="682">
          <cell r="D682">
            <v>45026</v>
          </cell>
          <cell r="F682" t="str">
            <v xml:space="preserve"> </v>
          </cell>
          <cell r="G682" t="str">
            <v xml:space="preserve"> </v>
          </cell>
          <cell r="N682">
            <v>8.5969136699905899</v>
          </cell>
          <cell r="S682">
            <v>0</v>
          </cell>
          <cell r="T682">
            <v>0</v>
          </cell>
        </row>
        <row r="683">
          <cell r="D683">
            <v>45046</v>
          </cell>
          <cell r="E683">
            <v>0.26652671514366677</v>
          </cell>
          <cell r="F683">
            <v>1.0026652671514367</v>
          </cell>
          <cell r="G683">
            <v>669.33220436219494</v>
          </cell>
          <cell r="H683">
            <v>2.3207456674017473</v>
          </cell>
          <cell r="I683">
            <v>0.2357264601372385</v>
          </cell>
          <cell r="J683">
            <v>0</v>
          </cell>
          <cell r="K683">
            <v>1</v>
          </cell>
          <cell r="L683">
            <v>0</v>
          </cell>
          <cell r="M683">
            <v>1</v>
          </cell>
          <cell r="N683">
            <v>2.8550360000000001</v>
          </cell>
          <cell r="O683">
            <v>1</v>
          </cell>
          <cell r="P683">
            <v>11126.06481089</v>
          </cell>
          <cell r="Q683">
            <v>4.2002245491897829</v>
          </cell>
          <cell r="S683">
            <v>658.19767498076885</v>
          </cell>
          <cell r="T683">
            <v>669.33220436219494</v>
          </cell>
        </row>
        <row r="684">
          <cell r="D684">
            <v>45056</v>
          </cell>
          <cell r="F684" t="str">
            <v xml:space="preserve"> </v>
          </cell>
          <cell r="G684" t="str">
            <v xml:space="preserve"> </v>
          </cell>
          <cell r="N684">
            <v>8.6215945384337775</v>
          </cell>
          <cell r="S684">
            <v>0</v>
          </cell>
          <cell r="T684">
            <v>0</v>
          </cell>
        </row>
        <row r="685">
          <cell r="D685">
            <v>45077</v>
          </cell>
          <cell r="E685">
            <v>0.17412595012438192</v>
          </cell>
          <cell r="F685">
            <v>1.0017412595012438</v>
          </cell>
          <cell r="G685">
            <v>670.49768542252912</v>
          </cell>
          <cell r="H685">
            <v>2.3226708143865609</v>
          </cell>
          <cell r="I685">
            <v>0.17742968218243949</v>
          </cell>
          <cell r="J685">
            <v>0</v>
          </cell>
          <cell r="K685">
            <v>1</v>
          </cell>
          <cell r="L685">
            <v>0</v>
          </cell>
          <cell r="M685">
            <v>1</v>
          </cell>
          <cell r="N685">
            <v>2.8550360000000001</v>
          </cell>
          <cell r="O685">
            <v>1</v>
          </cell>
          <cell r="P685">
            <v>11126.06481089</v>
          </cell>
          <cell r="Q685">
            <v>4.2002245491897829</v>
          </cell>
          <cell r="S685">
            <v>659.36551302361943</v>
          </cell>
          <cell r="T685">
            <v>670.49768542252912</v>
          </cell>
        </row>
        <row r="686">
          <cell r="D686">
            <v>45087</v>
          </cell>
          <cell r="F686" t="str">
            <v xml:space="preserve"> </v>
          </cell>
          <cell r="G686" t="str">
            <v xml:space="preserve"> </v>
          </cell>
          <cell r="N686">
            <v>8.6463462631505656</v>
          </cell>
          <cell r="S686">
            <v>0</v>
          </cell>
          <cell r="T686">
            <v>0</v>
          </cell>
        </row>
        <row r="687">
          <cell r="D687">
            <v>45107</v>
          </cell>
          <cell r="E687">
            <v>0.18403714629855461</v>
          </cell>
          <cell r="F687">
            <v>1.0018403714629855</v>
          </cell>
          <cell r="G687">
            <v>671.73165022877856</v>
          </cell>
          <cell r="H687">
            <v>2.3245975583541738</v>
          </cell>
          <cell r="I687">
            <v>0.21613241212400752</v>
          </cell>
          <cell r="J687">
            <v>0</v>
          </cell>
          <cell r="K687">
            <v>1</v>
          </cell>
          <cell r="L687">
            <v>0</v>
          </cell>
          <cell r="M687">
            <v>1</v>
          </cell>
          <cell r="N687">
            <v>2.8550360000000001</v>
          </cell>
          <cell r="O687">
            <v>1</v>
          </cell>
          <cell r="P687">
            <v>11126.06481089</v>
          </cell>
          <cell r="Q687">
            <v>4.2002245491897829</v>
          </cell>
          <cell r="S687">
            <v>660.79061561163121</v>
          </cell>
          <cell r="T687">
            <v>671.73165022877856</v>
          </cell>
        </row>
        <row r="688">
          <cell r="D688">
            <v>45117</v>
          </cell>
          <cell r="F688" t="str">
            <v xml:space="preserve"> </v>
          </cell>
          <cell r="G688" t="str">
            <v xml:space="preserve"> </v>
          </cell>
          <cell r="N688">
            <v>8.6711690475621381</v>
          </cell>
          <cell r="S688">
            <v>0</v>
          </cell>
          <cell r="T688">
            <v>0</v>
          </cell>
        </row>
        <row r="689">
          <cell r="D689">
            <v>45138</v>
          </cell>
          <cell r="E689">
            <v>0.28032294377491329</v>
          </cell>
          <cell r="F689">
            <v>1.0028032294377491</v>
          </cell>
          <cell r="G689">
            <v>673.61466816496772</v>
          </cell>
          <cell r="H689">
            <v>2.3265259006293451</v>
          </cell>
          <cell r="I689">
            <v>0.25315782976060852</v>
          </cell>
          <cell r="J689">
            <v>0</v>
          </cell>
          <cell r="K689">
            <v>1</v>
          </cell>
          <cell r="L689">
            <v>0</v>
          </cell>
          <cell r="M689">
            <v>1</v>
          </cell>
          <cell r="N689">
            <v>2.8550360000000001</v>
          </cell>
          <cell r="O689">
            <v>1</v>
          </cell>
          <cell r="P689">
            <v>11126.06481089</v>
          </cell>
          <cell r="Q689">
            <v>4.2002245491897829</v>
          </cell>
          <cell r="S689">
            <v>662.46345879337537</v>
          </cell>
          <cell r="T689">
            <v>673.61466816496772</v>
          </cell>
        </row>
        <row r="690">
          <cell r="D690">
            <v>45148</v>
          </cell>
          <cell r="F690" t="str">
            <v xml:space="preserve"> </v>
          </cell>
          <cell r="G690" t="str">
            <v xml:space="preserve"> </v>
          </cell>
          <cell r="N690">
            <v>8.6960630956736811</v>
          </cell>
          <cell r="S690">
            <v>0</v>
          </cell>
          <cell r="T690">
            <v>0</v>
          </cell>
        </row>
        <row r="691">
          <cell r="D691">
            <v>45169</v>
          </cell>
          <cell r="E691">
            <v>0.19882760173199898</v>
          </cell>
          <cell r="F691">
            <v>1.00198827601732</v>
          </cell>
          <cell r="G691">
            <v>674.9540000545951</v>
          </cell>
          <cell r="H691">
            <v>2.3284558425379314</v>
          </cell>
          <cell r="I691">
            <v>0.17536953278367576</v>
          </cell>
          <cell r="J691">
            <v>0</v>
          </cell>
          <cell r="K691">
            <v>1</v>
          </cell>
          <cell r="L691">
            <v>0</v>
          </cell>
          <cell r="M691">
            <v>1</v>
          </cell>
          <cell r="N691">
            <v>2.8550360000000001</v>
          </cell>
          <cell r="O691">
            <v>1</v>
          </cell>
          <cell r="P691">
            <v>11126.06481089</v>
          </cell>
          <cell r="Q691">
            <v>4.2002245491897829</v>
          </cell>
          <cell r="S691">
            <v>663.6252178659239</v>
          </cell>
          <cell r="T691">
            <v>674.9540000545951</v>
          </cell>
        </row>
        <row r="692">
          <cell r="D692">
            <v>45179</v>
          </cell>
          <cell r="F692" t="str">
            <v xml:space="preserve"> </v>
          </cell>
          <cell r="G692" t="str">
            <v xml:space="preserve"> </v>
          </cell>
          <cell r="N692">
            <v>8.7210286120760596</v>
          </cell>
          <cell r="S692">
            <v>0</v>
          </cell>
          <cell r="T692">
            <v>0</v>
          </cell>
        </row>
        <row r="693">
          <cell r="D693">
            <v>45199</v>
          </cell>
          <cell r="E693">
            <v>0.12845339488702923</v>
          </cell>
          <cell r="F693">
            <v>1.0012845339488703</v>
          </cell>
          <cell r="G693">
            <v>675.82100138159103</v>
          </cell>
          <cell r="H693">
            <v>2.3303873854068886</v>
          </cell>
          <cell r="I693">
            <v>0.16073322686644223</v>
          </cell>
          <cell r="J693">
            <v>0</v>
          </cell>
          <cell r="K693">
            <v>1</v>
          </cell>
          <cell r="L693">
            <v>0</v>
          </cell>
          <cell r="M693">
            <v>1</v>
          </cell>
          <cell r="N693">
            <v>2.8550360000000001</v>
          </cell>
          <cell r="O693">
            <v>1</v>
          </cell>
          <cell r="P693">
            <v>11126.06481089</v>
          </cell>
          <cell r="Q693">
            <v>4.2002245491897829</v>
          </cell>
          <cell r="S693">
            <v>664.69188409289927</v>
          </cell>
          <cell r="T693">
            <v>675.82100138159103</v>
          </cell>
        </row>
        <row r="694">
          <cell r="D694">
            <v>45209</v>
          </cell>
          <cell r="F694" t="str">
            <v xml:space="preserve"> </v>
          </cell>
          <cell r="G694" t="str">
            <v xml:space="preserve"> </v>
          </cell>
          <cell r="N694">
            <v>8.7460658019475002</v>
          </cell>
          <cell r="S694">
            <v>0</v>
          </cell>
          <cell r="T694">
            <v>0</v>
          </cell>
        </row>
        <row r="695">
          <cell r="D695">
            <v>45230</v>
          </cell>
          <cell r="E695">
            <v>0.22529289082526827</v>
          </cell>
          <cell r="F695">
            <v>1.0022529289082527</v>
          </cell>
          <cell r="G695">
            <v>677.34357805240791</v>
          </cell>
          <cell r="H695">
            <v>2.3323205305642749</v>
          </cell>
          <cell r="I695">
            <v>0.26108788555692097</v>
          </cell>
          <cell r="J695">
            <v>0</v>
          </cell>
          <cell r="K695">
            <v>1</v>
          </cell>
          <cell r="L695">
            <v>0</v>
          </cell>
          <cell r="M695">
            <v>1</v>
          </cell>
          <cell r="N695">
            <v>2.8550360000000001</v>
          </cell>
          <cell r="O695">
            <v>1</v>
          </cell>
          <cell r="P695">
            <v>11126.06481089</v>
          </cell>
          <cell r="Q695">
            <v>4.2002245491897829</v>
          </cell>
          <cell r="S695">
            <v>666.42731407854592</v>
          </cell>
          <cell r="T695">
            <v>677.34357805240791</v>
          </cell>
        </row>
        <row r="696">
          <cell r="D696">
            <v>45240</v>
          </cell>
          <cell r="F696" t="str">
            <v xml:space="preserve"> </v>
          </cell>
          <cell r="G696" t="str">
            <v xml:space="preserve"> </v>
          </cell>
          <cell r="N696">
            <v>8.7711748710552708</v>
          </cell>
          <cell r="S696">
            <v>0</v>
          </cell>
          <cell r="T696">
            <v>0</v>
          </cell>
        </row>
        <row r="697">
          <cell r="D697">
            <v>45260</v>
          </cell>
          <cell r="E697">
            <v>0.33267787502022639</v>
          </cell>
          <cell r="F697">
            <v>1.0033267787502023</v>
          </cell>
          <cell r="G697">
            <v>679.59695027445866</v>
          </cell>
          <cell r="H697">
            <v>2.3342552793392506</v>
          </cell>
          <cell r="I697">
            <v>0.33668793140596193</v>
          </cell>
          <cell r="J697">
            <v>0</v>
          </cell>
          <cell r="K697">
            <v>1</v>
          </cell>
          <cell r="L697">
            <v>0</v>
          </cell>
          <cell r="M697">
            <v>1</v>
          </cell>
          <cell r="N697">
            <v>2.8550360000000001</v>
          </cell>
          <cell r="O697">
            <v>1</v>
          </cell>
          <cell r="P697">
            <v>11126.06481089</v>
          </cell>
          <cell r="Q697">
            <v>4.2002245491897829</v>
          </cell>
          <cell r="S697">
            <v>668.67109441664127</v>
          </cell>
          <cell r="T697">
            <v>679.59695027445866</v>
          </cell>
        </row>
        <row r="698">
          <cell r="D698">
            <v>45270</v>
          </cell>
          <cell r="F698" t="str">
            <v xml:space="preserve"> </v>
          </cell>
          <cell r="G698" t="str">
            <v xml:space="preserve"> </v>
          </cell>
          <cell r="N698">
            <v>8.7963560257573814</v>
          </cell>
          <cell r="S698">
            <v>0</v>
          </cell>
          <cell r="T698">
            <v>0</v>
          </cell>
        </row>
        <row r="699">
          <cell r="D699">
            <v>45291</v>
          </cell>
          <cell r="E699">
            <v>0.34470804417743306</v>
          </cell>
          <cell r="F699">
            <v>1.0034470804417743</v>
          </cell>
          <cell r="G699">
            <v>681.93957563003926</v>
          </cell>
          <cell r="H699">
            <v>2.3361916330620764</v>
          </cell>
          <cell r="I699">
            <v>0.33941323041592292</v>
          </cell>
          <cell r="J699">
            <v>0</v>
          </cell>
          <cell r="K699">
            <v>1</v>
          </cell>
          <cell r="L699">
            <v>0</v>
          </cell>
          <cell r="M699">
            <v>1</v>
          </cell>
          <cell r="N699">
            <v>2.8550360000000001</v>
          </cell>
          <cell r="O699">
            <v>1</v>
          </cell>
          <cell r="P699">
            <v>11126.06481089</v>
          </cell>
          <cell r="Q699">
            <v>4.2002245491897829</v>
          </cell>
          <cell r="S699">
            <v>670.94065257905834</v>
          </cell>
          <cell r="T699">
            <v>681.93957563003926</v>
          </cell>
        </row>
        <row r="700">
          <cell r="D700">
            <v>45301</v>
          </cell>
          <cell r="F700" t="str">
            <v xml:space="preserve"> </v>
          </cell>
          <cell r="G700" t="str">
            <v xml:space="preserve"> </v>
          </cell>
          <cell r="N700">
            <v>8.8216094730042709</v>
          </cell>
          <cell r="S700">
            <v>0</v>
          </cell>
          <cell r="T700">
            <v>0</v>
          </cell>
        </row>
        <row r="701">
          <cell r="D701">
            <v>45322</v>
          </cell>
          <cell r="E701">
            <v>0.32882360289290258</v>
          </cell>
          <cell r="F701">
            <v>1.003288236028929</v>
          </cell>
          <cell r="G701">
            <v>684.18195391217853</v>
          </cell>
          <cell r="H701">
            <v>2.3381295930641182</v>
          </cell>
          <cell r="I701">
            <v>0.30468088457467807</v>
          </cell>
          <cell r="J701">
            <v>0</v>
          </cell>
          <cell r="K701">
            <v>1</v>
          </cell>
          <cell r="L701">
            <v>0</v>
          </cell>
          <cell r="M701">
            <v>1</v>
          </cell>
          <cell r="N701">
            <v>2.8550360000000001</v>
          </cell>
          <cell r="O701">
            <v>1</v>
          </cell>
          <cell r="P701">
            <v>11126.06481089</v>
          </cell>
          <cell r="Q701">
            <v>4.2002245491897829</v>
          </cell>
          <cell r="S701">
            <v>672.98488049430728</v>
          </cell>
          <cell r="T701">
            <v>684.18195391217853</v>
          </cell>
        </row>
        <row r="702">
          <cell r="D702">
            <v>45332</v>
          </cell>
          <cell r="F702" t="str">
            <v xml:space="preserve"> </v>
          </cell>
          <cell r="G702" t="str">
            <v xml:space="preserve"> </v>
          </cell>
          <cell r="N702">
            <v>8.8469354203405128</v>
          </cell>
          <cell r="S702">
            <v>0</v>
          </cell>
          <cell r="T702">
            <v>0</v>
          </cell>
        </row>
        <row r="703">
          <cell r="D703">
            <v>45351</v>
          </cell>
          <cell r="E703">
            <v>0.2563954479382291</v>
          </cell>
          <cell r="F703">
            <v>1.0025639544793823</v>
          </cell>
          <cell r="G703">
            <v>685.93616529762414</v>
          </cell>
          <cell r="H703">
            <v>2.3400691606778454</v>
          </cell>
          <cell r="I703">
            <v>0.25079302204897846</v>
          </cell>
          <cell r="J703">
            <v>0</v>
          </cell>
          <cell r="K703">
            <v>1</v>
          </cell>
          <cell r="L703">
            <v>0</v>
          </cell>
          <cell r="M703">
            <v>1</v>
          </cell>
          <cell r="N703">
            <v>2.8550360000000001</v>
          </cell>
          <cell r="O703">
            <v>1</v>
          </cell>
          <cell r="P703">
            <v>11126.06481089</v>
          </cell>
          <cell r="Q703">
            <v>4.2002245491897829</v>
          </cell>
          <cell r="S703">
            <v>674.67267961403161</v>
          </cell>
          <cell r="T703">
            <v>685.93616529762414</v>
          </cell>
        </row>
        <row r="704">
          <cell r="D704">
            <v>45361</v>
          </cell>
          <cell r="F704" t="str">
            <v xml:space="preserve"> </v>
          </cell>
          <cell r="G704" t="str">
            <v xml:space="preserve"> </v>
          </cell>
          <cell r="N704">
            <v>8.8723340759065223</v>
          </cell>
          <cell r="S704">
            <v>0</v>
          </cell>
          <cell r="T704">
            <v>0</v>
          </cell>
        </row>
        <row r="705">
          <cell r="D705">
            <v>45382</v>
          </cell>
          <cell r="E705">
            <v>0.23958817027047719</v>
          </cell>
          <cell r="F705">
            <v>1.0023958817027048</v>
          </cell>
          <cell r="G705">
            <v>687.57958720528416</v>
          </cell>
          <cell r="H705">
            <v>2.3420103372368337</v>
          </cell>
          <cell r="I705">
            <v>0.24856768522820705</v>
          </cell>
          <cell r="J705">
            <v>0</v>
          </cell>
          <cell r="K705">
            <v>1</v>
          </cell>
          <cell r="L705">
            <v>0</v>
          </cell>
          <cell r="M705">
            <v>1</v>
          </cell>
          <cell r="N705">
            <v>2.8550360000000001</v>
          </cell>
          <cell r="O705">
            <v>1</v>
          </cell>
          <cell r="P705">
            <v>11126.06481089</v>
          </cell>
          <cell r="Q705">
            <v>4.2002245491897829</v>
          </cell>
          <cell r="S705">
            <v>676.34969787661532</v>
          </cell>
          <cell r="T705">
            <v>687.57958720528416</v>
          </cell>
        </row>
        <row r="706">
          <cell r="D706">
            <v>45392</v>
          </cell>
          <cell r="F706" t="str">
            <v xml:space="preserve"> </v>
          </cell>
          <cell r="G706" t="str">
            <v xml:space="preserve"> </v>
          </cell>
          <cell r="N706">
            <v>8.8978056484402632</v>
          </cell>
          <cell r="S706">
            <v>0</v>
          </cell>
          <cell r="T706">
            <v>0</v>
          </cell>
        </row>
        <row r="707">
          <cell r="D707">
            <v>45412</v>
          </cell>
          <cell r="E707">
            <v>0.26652671514366677</v>
          </cell>
          <cell r="F707">
            <v>1.0026652671514367</v>
          </cell>
          <cell r="G707">
            <v>689.41217049306078</v>
          </cell>
          <cell r="H707">
            <v>2.3439531240757643</v>
          </cell>
          <cell r="I707">
            <v>0.2357264601372385</v>
          </cell>
          <cell r="J707">
            <v>0</v>
          </cell>
          <cell r="K707">
            <v>1</v>
          </cell>
          <cell r="L707">
            <v>0</v>
          </cell>
          <cell r="M707">
            <v>1</v>
          </cell>
          <cell r="N707">
            <v>2.8550360000000001</v>
          </cell>
          <cell r="O707">
            <v>1</v>
          </cell>
          <cell r="P707">
            <v>11126.06481089</v>
          </cell>
          <cell r="Q707">
            <v>4.2002245491897829</v>
          </cell>
          <cell r="S707">
            <v>677.94403307756875</v>
          </cell>
          <cell r="T707">
            <v>689.41217049306078</v>
          </cell>
        </row>
        <row r="708">
          <cell r="D708">
            <v>45422</v>
          </cell>
          <cell r="F708" t="str">
            <v xml:space="preserve"> </v>
          </cell>
          <cell r="G708" t="str">
            <v xml:space="preserve"> </v>
          </cell>
          <cell r="N708">
            <v>8.9233503472789639</v>
          </cell>
          <cell r="S708">
            <v>0</v>
          </cell>
          <cell r="T708">
            <v>0</v>
          </cell>
        </row>
        <row r="709">
          <cell r="D709">
            <v>45443</v>
          </cell>
          <cell r="E709">
            <v>0.17412595012438192</v>
          </cell>
          <cell r="F709">
            <v>1.0017412595012438</v>
          </cell>
          <cell r="G709">
            <v>690.61261598520491</v>
          </cell>
          <cell r="H709">
            <v>2.3458975225304259</v>
          </cell>
          <cell r="I709">
            <v>0.17742968218243949</v>
          </cell>
          <cell r="J709">
            <v>0</v>
          </cell>
          <cell r="K709">
            <v>1</v>
          </cell>
          <cell r="L709">
            <v>0</v>
          </cell>
          <cell r="M709">
            <v>1</v>
          </cell>
          <cell r="N709">
            <v>2.8550360000000001</v>
          </cell>
          <cell r="O709">
            <v>1</v>
          </cell>
          <cell r="P709">
            <v>11126.06481089</v>
          </cell>
          <cell r="Q709">
            <v>4.2002245491897829</v>
          </cell>
          <cell r="S709">
            <v>679.14690702083305</v>
          </cell>
          <cell r="T709">
            <v>690.61261598520491</v>
          </cell>
        </row>
        <row r="710">
          <cell r="D710">
            <v>45453</v>
          </cell>
          <cell r="F710" t="str">
            <v xml:space="preserve"> </v>
          </cell>
          <cell r="G710" t="str">
            <v xml:space="preserve"> </v>
          </cell>
          <cell r="N710">
            <v>8.9489683823608388</v>
          </cell>
          <cell r="S710">
            <v>0</v>
          </cell>
          <cell r="T710">
            <v>0</v>
          </cell>
        </row>
        <row r="711">
          <cell r="D711">
            <v>45473</v>
          </cell>
          <cell r="E711">
            <v>0.18403714629855461</v>
          </cell>
          <cell r="F711">
            <v>1.0018403714629855</v>
          </cell>
          <cell r="G711">
            <v>691.88359973564184</v>
          </cell>
          <cell r="H711">
            <v>2.3478435339377155</v>
          </cell>
          <cell r="I711">
            <v>0.21613241212400752</v>
          </cell>
          <cell r="J711">
            <v>0</v>
          </cell>
          <cell r="K711">
            <v>1</v>
          </cell>
          <cell r="L711">
            <v>0</v>
          </cell>
          <cell r="M711">
            <v>1</v>
          </cell>
          <cell r="N711">
            <v>2.8550360000000001</v>
          </cell>
          <cell r="O711">
            <v>1</v>
          </cell>
          <cell r="P711">
            <v>11126.06481089</v>
          </cell>
          <cell r="Q711">
            <v>4.2002245491897829</v>
          </cell>
          <cell r="S711">
            <v>680.61476361284281</v>
          </cell>
          <cell r="T711">
            <v>691.88359973564184</v>
          </cell>
        </row>
        <row r="712">
          <cell r="D712">
            <v>45483</v>
          </cell>
          <cell r="F712" t="str">
            <v xml:space="preserve"> </v>
          </cell>
          <cell r="G712" t="str">
            <v xml:space="preserve"> </v>
          </cell>
          <cell r="N712">
            <v>8.9746599642268166</v>
          </cell>
          <cell r="S712">
            <v>0</v>
          </cell>
          <cell r="T712">
            <v>0</v>
          </cell>
        </row>
        <row r="713">
          <cell r="D713">
            <v>45504</v>
          </cell>
          <cell r="E713">
            <v>0.28032294377491329</v>
          </cell>
          <cell r="F713">
            <v>1.0028032294377491</v>
          </cell>
          <cell r="G713">
            <v>693.82310820991665</v>
          </cell>
          <cell r="H713">
            <v>2.3497911596356387</v>
          </cell>
          <cell r="I713">
            <v>0.25315782976060852</v>
          </cell>
          <cell r="J713">
            <v>0</v>
          </cell>
          <cell r="K713">
            <v>1</v>
          </cell>
          <cell r="L713">
            <v>0</v>
          </cell>
          <cell r="M713">
            <v>1</v>
          </cell>
          <cell r="N713">
            <v>2.8550360000000001</v>
          </cell>
          <cell r="O713">
            <v>1</v>
          </cell>
          <cell r="P713">
            <v>11126.06481089</v>
          </cell>
          <cell r="Q713">
            <v>4.2002245491897829</v>
          </cell>
          <cell r="S713">
            <v>682.3377931774354</v>
          </cell>
          <cell r="T713">
            <v>693.82310820991665</v>
          </cell>
        </row>
        <row r="714">
          <cell r="D714">
            <v>45514</v>
          </cell>
          <cell r="F714" t="str">
            <v xml:space="preserve"> </v>
          </cell>
          <cell r="G714" t="str">
            <v xml:space="preserve"> </v>
          </cell>
          <cell r="N714">
            <v>9.0004253040222633</v>
          </cell>
          <cell r="S714">
            <v>0</v>
          </cell>
          <cell r="T714">
            <v>0</v>
          </cell>
        </row>
        <row r="715">
          <cell r="D715">
            <v>45535</v>
          </cell>
          <cell r="E715">
            <v>0.19882760173199898</v>
          </cell>
          <cell r="F715">
            <v>1.00198827601732</v>
          </cell>
          <cell r="G715">
            <v>695.20262005623283</v>
          </cell>
          <cell r="H715">
            <v>2.3517404009633101</v>
          </cell>
          <cell r="I715">
            <v>0.17536953278367576</v>
          </cell>
          <cell r="J715">
            <v>0</v>
          </cell>
          <cell r="K715">
            <v>1</v>
          </cell>
          <cell r="L715">
            <v>0</v>
          </cell>
          <cell r="M715">
            <v>1</v>
          </cell>
          <cell r="N715">
            <v>2.8550360000000001</v>
          </cell>
          <cell r="O715">
            <v>1</v>
          </cell>
          <cell r="P715">
            <v>11126.06481089</v>
          </cell>
          <cell r="Q715">
            <v>4.2002245491897829</v>
          </cell>
          <cell r="S715">
            <v>683.53440577733716</v>
          </cell>
          <cell r="T715">
            <v>695.20262005623283</v>
          </cell>
        </row>
        <row r="716">
          <cell r="D716">
            <v>45545</v>
          </cell>
          <cell r="F716" t="str">
            <v xml:space="preserve"> </v>
          </cell>
          <cell r="G716" t="str">
            <v xml:space="preserve"> </v>
          </cell>
          <cell r="N716">
            <v>9.026264613498725</v>
          </cell>
          <cell r="S716">
            <v>0</v>
          </cell>
          <cell r="T716">
            <v>0</v>
          </cell>
        </row>
        <row r="717">
          <cell r="D717">
            <v>45565</v>
          </cell>
          <cell r="E717">
            <v>0.12845339488702923</v>
          </cell>
          <cell r="F717">
            <v>1.0012845339488703</v>
          </cell>
          <cell r="G717">
            <v>696.09563142303864</v>
          </cell>
          <cell r="H717">
            <v>2.3536912592609576</v>
          </cell>
          <cell r="I717">
            <v>0.16073322686644223</v>
          </cell>
          <cell r="J717">
            <v>0</v>
          </cell>
          <cell r="K717">
            <v>1</v>
          </cell>
          <cell r="L717">
            <v>0</v>
          </cell>
          <cell r="M717">
            <v>1</v>
          </cell>
          <cell r="N717">
            <v>2.8550360000000001</v>
          </cell>
          <cell r="O717">
            <v>1</v>
          </cell>
          <cell r="P717">
            <v>11126.06481089</v>
          </cell>
          <cell r="Q717">
            <v>4.2002245491897829</v>
          </cell>
          <cell r="S717">
            <v>684.63307268448546</v>
          </cell>
          <cell r="T717">
            <v>696.09563142303864</v>
          </cell>
        </row>
        <row r="718">
          <cell r="D718">
            <v>45575</v>
          </cell>
          <cell r="F718" t="str">
            <v xml:space="preserve"> </v>
          </cell>
          <cell r="G718" t="str">
            <v xml:space="preserve"> </v>
          </cell>
          <cell r="N718">
            <v>9.0521781050156651</v>
          </cell>
          <cell r="S718">
            <v>0</v>
          </cell>
          <cell r="T718">
            <v>0</v>
          </cell>
        </row>
        <row r="719">
          <cell r="D719">
            <v>45596</v>
          </cell>
          <cell r="E719">
            <v>0.22529289082526827</v>
          </cell>
          <cell r="F719">
            <v>1.0022529289082527</v>
          </cell>
          <cell r="G719">
            <v>697.66388539397997</v>
          </cell>
          <cell r="H719">
            <v>2.355643735869918</v>
          </cell>
          <cell r="I719">
            <v>0.26108788555692097</v>
          </cell>
          <cell r="J719">
            <v>0</v>
          </cell>
          <cell r="K719">
            <v>1</v>
          </cell>
          <cell r="L719">
            <v>0</v>
          </cell>
          <cell r="M719">
            <v>1</v>
          </cell>
          <cell r="N719">
            <v>2.8550360000000001</v>
          </cell>
          <cell r="O719">
            <v>1</v>
          </cell>
          <cell r="P719">
            <v>11126.06481089</v>
          </cell>
          <cell r="Q719">
            <v>4.2002245491897829</v>
          </cell>
          <cell r="S719">
            <v>686.42056669778071</v>
          </cell>
          <cell r="T719">
            <v>697.66388539397997</v>
          </cell>
        </row>
        <row r="720">
          <cell r="D720">
            <v>45606</v>
          </cell>
          <cell r="F720" t="str">
            <v xml:space="preserve"> </v>
          </cell>
          <cell r="G720" t="str">
            <v xml:space="preserve"> </v>
          </cell>
          <cell r="N720">
            <v>9.0781659915422086</v>
          </cell>
          <cell r="S720">
            <v>0</v>
          </cell>
          <cell r="T720">
            <v>0</v>
          </cell>
        </row>
        <row r="721">
          <cell r="D721">
            <v>45626</v>
          </cell>
          <cell r="E721">
            <v>0.33267787502022639</v>
          </cell>
          <cell r="F721">
            <v>1.0033267787502023</v>
          </cell>
          <cell r="G721">
            <v>699.98485878269219</v>
          </cell>
          <cell r="H721">
            <v>2.357597832132643</v>
          </cell>
          <cell r="I721">
            <v>0.33668793140596193</v>
          </cell>
          <cell r="J721">
            <v>0</v>
          </cell>
          <cell r="K721">
            <v>1</v>
          </cell>
          <cell r="L721">
            <v>0</v>
          </cell>
          <cell r="M721">
            <v>1</v>
          </cell>
          <cell r="N721">
            <v>2.8550360000000001</v>
          </cell>
          <cell r="O721">
            <v>1</v>
          </cell>
          <cell r="P721">
            <v>11126.06481089</v>
          </cell>
          <cell r="Q721">
            <v>4.2002245491897829</v>
          </cell>
          <cell r="S721">
            <v>688.73166190454049</v>
          </cell>
          <cell r="T721">
            <v>699.98485878269219</v>
          </cell>
        </row>
        <row r="722">
          <cell r="D722">
            <v>45636</v>
          </cell>
          <cell r="F722" t="str">
            <v xml:space="preserve"> </v>
          </cell>
          <cell r="G722" t="str">
            <v xml:space="preserve"> </v>
          </cell>
          <cell r="N722">
            <v>9.1042284866588918</v>
          </cell>
          <cell r="S722">
            <v>0</v>
          </cell>
          <cell r="T722">
            <v>0</v>
          </cell>
        </row>
        <row r="723">
          <cell r="D723">
            <v>45657</v>
          </cell>
          <cell r="E723">
            <v>0.34470804417743306</v>
          </cell>
          <cell r="F723">
            <v>1.0034470804417743</v>
          </cell>
          <cell r="G723">
            <v>702.39776289894019</v>
          </cell>
          <cell r="H723">
            <v>2.3595535493926967</v>
          </cell>
          <cell r="I723">
            <v>0.33941323041592292</v>
          </cell>
          <cell r="J723">
            <v>0</v>
          </cell>
          <cell r="K723">
            <v>1</v>
          </cell>
          <cell r="L723">
            <v>0</v>
          </cell>
          <cell r="M723">
            <v>1</v>
          </cell>
          <cell r="N723">
            <v>2.8550360000000001</v>
          </cell>
          <cell r="O723">
            <v>1</v>
          </cell>
          <cell r="P723">
            <v>11126.06481089</v>
          </cell>
          <cell r="Q723">
            <v>4.2002245491897829</v>
          </cell>
          <cell r="S723">
            <v>691.06930828710802</v>
          </cell>
          <cell r="T723">
            <v>702.39776289894019</v>
          </cell>
        </row>
        <row r="724">
          <cell r="D724">
            <v>45667</v>
          </cell>
          <cell r="F724" t="str">
            <v xml:space="preserve"> </v>
          </cell>
          <cell r="G724" t="str">
            <v xml:space="preserve"> </v>
          </cell>
          <cell r="N724">
            <v>9.1303658045594212</v>
          </cell>
          <cell r="S724">
            <v>0</v>
          </cell>
          <cell r="T724">
            <v>0</v>
          </cell>
        </row>
        <row r="725">
          <cell r="D725">
            <v>45688</v>
          </cell>
          <cell r="E725">
            <v>0.32882360289290258</v>
          </cell>
          <cell r="F725">
            <v>1.003288236028929</v>
          </cell>
          <cell r="G725">
            <v>704.7074125295436</v>
          </cell>
          <cell r="H725">
            <v>2.3615108889947591</v>
          </cell>
          <cell r="I725">
            <v>0.30468088457467807</v>
          </cell>
          <cell r="J725">
            <v>0</v>
          </cell>
          <cell r="K725">
            <v>1</v>
          </cell>
          <cell r="L725">
            <v>0</v>
          </cell>
          <cell r="M725">
            <v>1</v>
          </cell>
          <cell r="N725">
            <v>2.8550360000000001</v>
          </cell>
          <cell r="O725">
            <v>1</v>
          </cell>
          <cell r="P725">
            <v>11126.06481089</v>
          </cell>
          <cell r="Q725">
            <v>4.2002245491897829</v>
          </cell>
          <cell r="S725">
            <v>693.17486436862123</v>
          </cell>
          <cell r="T725">
            <v>704.7074125295436</v>
          </cell>
        </row>
        <row r="726">
          <cell r="D726">
            <v>45698</v>
          </cell>
          <cell r="F726" t="str">
            <v xml:space="preserve"> </v>
          </cell>
          <cell r="G726" t="str">
            <v xml:space="preserve"> </v>
          </cell>
          <cell r="N726">
            <v>9.1565781600524314</v>
          </cell>
          <cell r="S726">
            <v>0</v>
          </cell>
          <cell r="T726">
            <v>0</v>
          </cell>
        </row>
        <row r="727">
          <cell r="D727">
            <v>45716</v>
          </cell>
          <cell r="E727">
            <v>0.2563954479382291</v>
          </cell>
          <cell r="F727">
            <v>1.0025639544793823</v>
          </cell>
          <cell r="G727">
            <v>706.5142502565526</v>
          </cell>
          <cell r="H727">
            <v>2.3634698522846236</v>
          </cell>
          <cell r="I727">
            <v>0.25079302204897846</v>
          </cell>
          <cell r="J727">
            <v>0</v>
          </cell>
          <cell r="K727">
            <v>1</v>
          </cell>
          <cell r="L727">
            <v>0</v>
          </cell>
          <cell r="M727">
            <v>1</v>
          </cell>
          <cell r="N727">
            <v>2.8550360000000001</v>
          </cell>
          <cell r="O727">
            <v>1</v>
          </cell>
          <cell r="P727">
            <v>11126.06481089</v>
          </cell>
          <cell r="Q727">
            <v>4.2002245491897829</v>
          </cell>
          <cell r="S727">
            <v>694.91329855905519</v>
          </cell>
          <cell r="T727">
            <v>706.5142502565526</v>
          </cell>
        </row>
        <row r="728">
          <cell r="D728">
            <v>45726</v>
          </cell>
          <cell r="F728" t="str">
            <v xml:space="preserve"> </v>
          </cell>
          <cell r="G728" t="str">
            <v xml:space="preserve"> </v>
          </cell>
          <cell r="N728">
            <v>9.1828657685632518</v>
          </cell>
          <cell r="S728">
            <v>0</v>
          </cell>
          <cell r="T728">
            <v>0</v>
          </cell>
        </row>
        <row r="729">
          <cell r="D729">
            <v>45747</v>
          </cell>
          <cell r="E729">
            <v>0.23958817027047719</v>
          </cell>
          <cell r="F729">
            <v>1.0023958817027048</v>
          </cell>
          <cell r="G729">
            <v>708.20697482144249</v>
          </cell>
          <cell r="H729">
            <v>2.3654304406092019</v>
          </cell>
          <cell r="I729">
            <v>0.24856768522820705</v>
          </cell>
          <cell r="J729">
            <v>0</v>
          </cell>
          <cell r="K729">
            <v>1</v>
          </cell>
          <cell r="L729">
            <v>0</v>
          </cell>
          <cell r="M729">
            <v>1</v>
          </cell>
          <cell r="N729">
            <v>2.8550360000000001</v>
          </cell>
          <cell r="O729">
            <v>1</v>
          </cell>
          <cell r="P729">
            <v>11126.06481089</v>
          </cell>
          <cell r="Q729">
            <v>4.2002245491897829</v>
          </cell>
          <cell r="S729">
            <v>696.64062845962644</v>
          </cell>
          <cell r="T729">
            <v>708.20697482144249</v>
          </cell>
        </row>
        <row r="730">
          <cell r="D730">
            <v>45757</v>
          </cell>
          <cell r="F730" t="str">
            <v xml:space="preserve"> </v>
          </cell>
          <cell r="G730" t="str">
            <v xml:space="preserve"> </v>
          </cell>
          <cell r="N730">
            <v>9.2092288461356731</v>
          </cell>
          <cell r="S730">
            <v>0</v>
          </cell>
          <cell r="T730">
            <v>0</v>
          </cell>
        </row>
        <row r="731">
          <cell r="D731">
            <v>45777</v>
          </cell>
          <cell r="E731">
            <v>0.26652671514366677</v>
          </cell>
          <cell r="F731">
            <v>1.0026652671514367</v>
          </cell>
          <cell r="G731">
            <v>710.09453560785244</v>
          </cell>
          <cell r="H731">
            <v>2.3673926553165221</v>
          </cell>
          <cell r="I731">
            <v>0.2357264601372385</v>
          </cell>
          <cell r="J731">
            <v>0</v>
          </cell>
          <cell r="K731">
            <v>1</v>
          </cell>
          <cell r="L731">
            <v>0</v>
          </cell>
          <cell r="M731">
            <v>1</v>
          </cell>
          <cell r="N731">
            <v>2.8550360000000001</v>
          </cell>
          <cell r="O731">
            <v>1</v>
          </cell>
          <cell r="P731">
            <v>11126.06481089</v>
          </cell>
          <cell r="Q731">
            <v>4.2002245491897829</v>
          </cell>
          <cell r="S731">
            <v>698.28279475297211</v>
          </cell>
          <cell r="T731">
            <v>710.09453560785244</v>
          </cell>
        </row>
        <row r="732">
          <cell r="D732">
            <v>45787</v>
          </cell>
          <cell r="F732" t="str">
            <v xml:space="preserve"> </v>
          </cell>
          <cell r="G732" t="str">
            <v xml:space="preserve"> </v>
          </cell>
          <cell r="N732">
            <v>9.2356676094337278</v>
          </cell>
          <cell r="S732">
            <v>0</v>
          </cell>
          <cell r="T732">
            <v>0</v>
          </cell>
        </row>
        <row r="733">
          <cell r="D733">
            <v>45808</v>
          </cell>
          <cell r="E733">
            <v>0.17412595012438192</v>
          </cell>
          <cell r="F733">
            <v>1.0017412595012438</v>
          </cell>
          <cell r="G733">
            <v>711.33099446476092</v>
          </cell>
          <cell r="H733">
            <v>2.3693564977557302</v>
          </cell>
          <cell r="I733">
            <v>0.17742968218243949</v>
          </cell>
          <cell r="J733">
            <v>0</v>
          </cell>
          <cell r="K733">
            <v>1</v>
          </cell>
          <cell r="L733">
            <v>0</v>
          </cell>
          <cell r="M733">
            <v>1</v>
          </cell>
          <cell r="N733">
            <v>2.8550360000000001</v>
          </cell>
          <cell r="O733">
            <v>1</v>
          </cell>
          <cell r="P733">
            <v>11126.06481089</v>
          </cell>
          <cell r="Q733">
            <v>4.2002245491897829</v>
          </cell>
          <cell r="S733">
            <v>699.52175569643691</v>
          </cell>
          <cell r="T733">
            <v>711.33099446476092</v>
          </cell>
        </row>
        <row r="734">
          <cell r="D734">
            <v>45818</v>
          </cell>
          <cell r="F734" t="str">
            <v xml:space="preserve"> </v>
          </cell>
          <cell r="G734" t="str">
            <v xml:space="preserve"> </v>
          </cell>
          <cell r="N734">
            <v>9.2621822757434682</v>
          </cell>
          <cell r="S734">
            <v>0</v>
          </cell>
          <cell r="T734">
            <v>0</v>
          </cell>
        </row>
        <row r="735">
          <cell r="D735">
            <v>45838</v>
          </cell>
          <cell r="E735">
            <v>0.18403714629855461</v>
          </cell>
          <cell r="F735">
            <v>1.0018403714629855</v>
          </cell>
          <cell r="G735">
            <v>712.64010772771098</v>
          </cell>
          <cell r="H735">
            <v>2.3713219692770928</v>
          </cell>
          <cell r="I735">
            <v>0.21613241212400752</v>
          </cell>
          <cell r="J735">
            <v>0</v>
          </cell>
          <cell r="K735">
            <v>1</v>
          </cell>
          <cell r="L735">
            <v>0</v>
          </cell>
          <cell r="M735">
            <v>1</v>
          </cell>
          <cell r="N735">
            <v>2.8550360000000001</v>
          </cell>
          <cell r="O735">
            <v>1</v>
          </cell>
          <cell r="P735">
            <v>11126.06481089</v>
          </cell>
          <cell r="Q735">
            <v>4.2002245491897829</v>
          </cell>
          <cell r="S735">
            <v>701.03364894035587</v>
          </cell>
          <cell r="T735">
            <v>712.64010772771098</v>
          </cell>
        </row>
        <row r="736">
          <cell r="D736">
            <v>45848</v>
          </cell>
          <cell r="F736" t="str">
            <v xml:space="preserve"> </v>
          </cell>
          <cell r="G736" t="str">
            <v xml:space="preserve"> </v>
          </cell>
          <cell r="N736">
            <v>9.2887730629747551</v>
          </cell>
          <cell r="S736">
            <v>0</v>
          </cell>
          <cell r="T736">
            <v>0</v>
          </cell>
        </row>
        <row r="737">
          <cell r="D737">
            <v>45869</v>
          </cell>
          <cell r="E737">
            <v>0.28032294377491329</v>
          </cell>
          <cell r="F737">
            <v>1.0028032294377491</v>
          </cell>
          <cell r="G737">
            <v>714.63780145621399</v>
          </cell>
          <cell r="H737">
            <v>2.3732890712319947</v>
          </cell>
          <cell r="I737">
            <v>0.25315782976060852</v>
          </cell>
          <cell r="J737">
            <v>0</v>
          </cell>
          <cell r="K737">
            <v>1</v>
          </cell>
          <cell r="L737">
            <v>0</v>
          </cell>
          <cell r="M737">
            <v>1</v>
          </cell>
          <cell r="N737">
            <v>2.8550360000000001</v>
          </cell>
          <cell r="O737">
            <v>1</v>
          </cell>
          <cell r="P737">
            <v>11126.06481089</v>
          </cell>
          <cell r="Q737">
            <v>4.2002245491897829</v>
          </cell>
          <cell r="S737">
            <v>702.80837051190485</v>
          </cell>
          <cell r="T737">
            <v>714.63780145621399</v>
          </cell>
        </row>
        <row r="738">
          <cell r="D738">
            <v>45879</v>
          </cell>
          <cell r="F738" t="str">
            <v xml:space="preserve"> </v>
          </cell>
          <cell r="G738" t="str">
            <v xml:space="preserve"> </v>
          </cell>
          <cell r="N738">
            <v>9.3154401896630432</v>
          </cell>
          <cell r="S738">
            <v>0</v>
          </cell>
          <cell r="T738">
            <v>0</v>
          </cell>
        </row>
        <row r="739">
          <cell r="D739">
            <v>45900</v>
          </cell>
          <cell r="E739">
            <v>0.19882760173199898</v>
          </cell>
          <cell r="F739">
            <v>1.00198827601732</v>
          </cell>
          <cell r="G739">
            <v>716.05869865791965</v>
          </cell>
          <cell r="H739">
            <v>2.3752578049729434</v>
          </cell>
          <cell r="I739">
            <v>0.17536953278367576</v>
          </cell>
          <cell r="J739">
            <v>0</v>
          </cell>
          <cell r="K739">
            <v>1</v>
          </cell>
          <cell r="L739">
            <v>0</v>
          </cell>
          <cell r="M739">
            <v>1</v>
          </cell>
          <cell r="N739">
            <v>2.8550360000000001</v>
          </cell>
          <cell r="O739">
            <v>1</v>
          </cell>
          <cell r="P739">
            <v>11126.06481089</v>
          </cell>
          <cell r="Q739">
            <v>4.2002245491897829</v>
          </cell>
          <cell r="S739">
            <v>704.04088226763611</v>
          </cell>
          <cell r="T739">
            <v>716.05869865791965</v>
          </cell>
        </row>
        <row r="740">
          <cell r="D740">
            <v>45910</v>
          </cell>
          <cell r="F740" t="str">
            <v xml:space="preserve"> </v>
          </cell>
          <cell r="G740" t="str">
            <v xml:space="preserve"> </v>
          </cell>
          <cell r="N740">
            <v>9.3421838749711821</v>
          </cell>
          <cell r="S740">
            <v>0</v>
          </cell>
          <cell r="T740">
            <v>0</v>
          </cell>
        </row>
        <row r="741">
          <cell r="D741">
            <v>45930</v>
          </cell>
          <cell r="E741">
            <v>0.12845339488702923</v>
          </cell>
          <cell r="F741">
            <v>1.0012845339488703</v>
          </cell>
          <cell r="G741">
            <v>716.97850036572959</v>
          </cell>
          <cell r="H741">
            <v>2.3772281718535666</v>
          </cell>
          <cell r="I741">
            <v>0.16073322686644223</v>
          </cell>
          <cell r="J741">
            <v>0</v>
          </cell>
          <cell r="K741">
            <v>1</v>
          </cell>
          <cell r="L741">
            <v>0</v>
          </cell>
          <cell r="M741">
            <v>1</v>
          </cell>
          <cell r="N741">
            <v>2.8550360000000001</v>
          </cell>
          <cell r="O741">
            <v>1</v>
          </cell>
          <cell r="P741">
            <v>11126.06481089</v>
          </cell>
          <cell r="Q741">
            <v>4.2002245491897829</v>
          </cell>
          <cell r="S741">
            <v>705.17250989616389</v>
          </cell>
          <cell r="T741">
            <v>716.97850036572959</v>
          </cell>
        </row>
        <row r="742">
          <cell r="D742">
            <v>45940</v>
          </cell>
          <cell r="F742" t="str">
            <v xml:space="preserve"> </v>
          </cell>
          <cell r="G742" t="str">
            <v xml:space="preserve"> </v>
          </cell>
          <cell r="N742">
            <v>9.3690043386912158</v>
          </cell>
          <cell r="S742">
            <v>0</v>
          </cell>
          <cell r="T742">
            <v>0</v>
          </cell>
        </row>
        <row r="743">
          <cell r="D743">
            <v>45961</v>
          </cell>
          <cell r="E743">
            <v>0.22529289082526827</v>
          </cell>
          <cell r="F743">
            <v>1.0022529289082527</v>
          </cell>
          <cell r="G743">
            <v>718.59380195579922</v>
          </cell>
          <cell r="H743">
            <v>2.3792001732286168</v>
          </cell>
          <cell r="I743">
            <v>0.26108788555692097</v>
          </cell>
          <cell r="J743">
            <v>0</v>
          </cell>
          <cell r="K743">
            <v>1</v>
          </cell>
          <cell r="L743">
            <v>0</v>
          </cell>
          <cell r="M743">
            <v>1</v>
          </cell>
          <cell r="N743">
            <v>2.8550360000000001</v>
          </cell>
          <cell r="O743">
            <v>1</v>
          </cell>
          <cell r="P743">
            <v>11126.06481089</v>
          </cell>
          <cell r="Q743">
            <v>4.2002245491897829</v>
          </cell>
          <cell r="S743">
            <v>707.0136298917804</v>
          </cell>
          <cell r="T743">
            <v>718.59380195579922</v>
          </cell>
        </row>
        <row r="744">
          <cell r="D744">
            <v>45971</v>
          </cell>
          <cell r="F744" t="str">
            <v xml:space="preserve"> </v>
          </cell>
          <cell r="G744" t="str">
            <v xml:space="preserve"> </v>
          </cell>
          <cell r="N744">
            <v>9.3959018012461879</v>
          </cell>
          <cell r="S744">
            <v>0</v>
          </cell>
          <cell r="T744">
            <v>0</v>
          </cell>
        </row>
        <row r="745">
          <cell r="D745">
            <v>45991</v>
          </cell>
          <cell r="E745">
            <v>0.33267787502022639</v>
          </cell>
          <cell r="F745">
            <v>1.0033267787502023</v>
          </cell>
          <cell r="G745">
            <v>720.98440454617287</v>
          </cell>
          <cell r="H745">
            <v>2.3811738104539688</v>
          </cell>
          <cell r="I745">
            <v>0.33668793140596193</v>
          </cell>
          <cell r="J745">
            <v>0</v>
          </cell>
          <cell r="K745">
            <v>1</v>
          </cell>
          <cell r="L745">
            <v>0</v>
          </cell>
          <cell r="M745">
            <v>1</v>
          </cell>
          <cell r="N745">
            <v>2.8550360000000001</v>
          </cell>
          <cell r="O745">
            <v>1</v>
          </cell>
          <cell r="P745">
            <v>11126.06481089</v>
          </cell>
          <cell r="Q745">
            <v>4.2002245491897829</v>
          </cell>
          <cell r="S745">
            <v>709.39405945702117</v>
          </cell>
          <cell r="T745">
            <v>720.98440454617287</v>
          </cell>
        </row>
        <row r="746">
          <cell r="D746">
            <v>46001</v>
          </cell>
          <cell r="F746" t="str">
            <v xml:space="preserve"> </v>
          </cell>
          <cell r="G746" t="str">
            <v xml:space="preserve"> </v>
          </cell>
          <cell r="N746">
            <v>9.4228764836919563</v>
          </cell>
          <cell r="S746">
            <v>0</v>
          </cell>
          <cell r="T746">
            <v>0</v>
          </cell>
        </row>
        <row r="747">
          <cell r="D747">
            <v>46022</v>
          </cell>
          <cell r="E747">
            <v>0.34470804417743306</v>
          </cell>
          <cell r="F747">
            <v>1.0034470804417743</v>
          </cell>
          <cell r="G747">
            <v>723.46969578590824</v>
          </cell>
          <cell r="H747">
            <v>2.3831490848866239</v>
          </cell>
          <cell r="I747">
            <v>0.33941323041592292</v>
          </cell>
          <cell r="J747">
            <v>0</v>
          </cell>
          <cell r="K747">
            <v>1</v>
          </cell>
          <cell r="L747">
            <v>0</v>
          </cell>
          <cell r="M747">
            <v>1</v>
          </cell>
          <cell r="N747">
            <v>2.8550360000000001</v>
          </cell>
          <cell r="O747">
            <v>1</v>
          </cell>
          <cell r="P747">
            <v>11126.06481089</v>
          </cell>
          <cell r="Q747">
            <v>4.2002245491897829</v>
          </cell>
          <cell r="S747">
            <v>711.801836750603</v>
          </cell>
          <cell r="T747">
            <v>723.46969578590824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RORAIMA - PrefeituraB.Vi (2)"/>
      <sheetName val="ELETR_ITAIPU-424-valor de face"/>
      <sheetName val="ELETR_ITAIPU-425-valor de face"/>
      <sheetName val="ITAIPU Royalties-antiga"/>
      <sheetName val="ITAIPU Royalties-fluxo contrato"/>
      <sheetName val="DOCENAVE (2)"/>
      <sheetName val="DOCENAVE-mora sobre saldo"/>
      <sheetName val="SIDERAMA - GERDAU"/>
      <sheetName val="CDRJ - Ct. 018-valor de face"/>
      <sheetName val="CDRJ - Ct. 026-valor de face"/>
      <sheetName val="CODESP - Ct. 019-valor de face"/>
      <sheetName val="CODESP - Ct. 019-simulação"/>
      <sheetName val="CODESA - Ct. 020-valor de fa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álculos"/>
      <sheetName val="Ajuste SIAFI"/>
      <sheetName val="Ajuste SIAFI-haveres baixados "/>
      <sheetName val="Ajuste SIAFI- CEASA AM"/>
      <sheetName val="Ajuste SIAFI- CBEE"/>
      <sheetName val="INSS-Bancos(desmemb. de saldo)"/>
      <sheetName val="Para CESEF"/>
      <sheetName val="Tela Inicial"/>
      <sheetName val="Mudanome"/>
    </sheetNames>
    <sheetDataSet>
      <sheetData sheetId="0">
        <row r="12">
          <cell r="A12" t="str">
            <v>BANCO MERIDIONAL DO BRASIL S/A - GOLDENER INC.</v>
          </cell>
          <cell r="C12" t="str">
            <v>PF1705405</v>
          </cell>
          <cell r="D12" t="str">
            <v>IGP-M</v>
          </cell>
          <cell r="F12">
            <v>0.06</v>
          </cell>
          <cell r="H12">
            <v>0</v>
          </cell>
          <cell r="J12">
            <v>0</v>
          </cell>
          <cell r="K12" t="str">
            <v>normal; em fase de amortização</v>
          </cell>
          <cell r="L12">
            <v>132831436.31</v>
          </cell>
          <cell r="M12" t="str">
            <v>04.12.97</v>
          </cell>
          <cell r="N12" t="str">
            <v>Contrato de Compra e Venda de Ações do Capital Social do Banco Meridional do Brasil S/A, de 12.12.97, entre a União e GOLDENER INC. (4.1.2)</v>
          </cell>
          <cell r="O12">
            <v>1</v>
          </cell>
        </row>
        <row r="13">
          <cell r="A13" t="str">
            <v>BNDES - Cessão de Crédito - CT 002-PGFN/CAF</v>
          </cell>
          <cell r="B13" t="str">
            <v>10951.000882/99-21</v>
          </cell>
          <cell r="C13" t="str">
            <v>PF1705407</v>
          </cell>
          <cell r="D13" t="str">
            <v>Tx. SELIC</v>
          </cell>
          <cell r="H13">
            <v>0</v>
          </cell>
          <cell r="J13">
            <v>0</v>
          </cell>
          <cell r="K13" t="str">
            <v>liquidado em 31/10/2002.</v>
          </cell>
          <cell r="L13">
            <v>1500000000</v>
          </cell>
          <cell r="M13">
            <v>36431</v>
          </cell>
          <cell r="N13" t="str">
            <v>conforme contrato União x BNDES, nº 002/PGFN/CAF, de 28.09.99</v>
          </cell>
          <cell r="O13">
            <v>0</v>
          </cell>
        </row>
        <row r="14">
          <cell r="A14" t="str">
            <v xml:space="preserve">BNDES - TELE LESTE Celular Participações S.A.  </v>
          </cell>
          <cell r="B14" t="str">
            <v>17944.000675/98-98</v>
          </cell>
          <cell r="C14" t="str">
            <v>PF1705340</v>
          </cell>
          <cell r="D14" t="str">
            <v>IGP-DI</v>
          </cell>
          <cell r="F14">
            <v>0.12</v>
          </cell>
          <cell r="H14">
            <v>0</v>
          </cell>
          <cell r="J14">
            <v>0</v>
          </cell>
          <cell r="K14" t="str">
            <v>liquidação da 1ª tranche, cfe. Contrato de 31.03.99 - 2ª tranche, cfe contrato de 28.06.99</v>
          </cell>
          <cell r="L14">
            <v>256800494.40000001</v>
          </cell>
          <cell r="M14">
            <v>36068</v>
          </cell>
          <cell r="N14" t="str">
            <v>contrato 421/TN União x BNDES, de 30/09/98 (assunção e renegociação de dívida - compra ações Sist. TELEBRÁS)</v>
          </cell>
          <cell r="O14">
            <v>0</v>
          </cell>
        </row>
        <row r="15">
          <cell r="A15" t="str">
            <v xml:space="preserve">BNDES - TELE SUDESTE Celular Participações S.A. </v>
          </cell>
          <cell r="B15" t="str">
            <v>17944.000675/98-98</v>
          </cell>
          <cell r="C15" t="str">
            <v>PF1705339</v>
          </cell>
          <cell r="D15" t="str">
            <v>IGP-DI</v>
          </cell>
          <cell r="F15">
            <v>0.12</v>
          </cell>
          <cell r="H15">
            <v>0</v>
          </cell>
          <cell r="J15">
            <v>0</v>
          </cell>
          <cell r="K15" t="str">
            <v>liquidação da 1ª tranche, cfe. Contrato de 31.03.99 - 2ª tranche, cfe contrato de 28.06.99</v>
          </cell>
          <cell r="L15">
            <v>815999974.63999999</v>
          </cell>
          <cell r="M15">
            <v>36068</v>
          </cell>
          <cell r="N15" t="str">
            <v>contrato 420/TN União x BNDES, de 30/09/98 (assunção e renegociação de dívida - compra ações Sist. TELEBRÁS)</v>
          </cell>
          <cell r="O15">
            <v>0</v>
          </cell>
        </row>
        <row r="16">
          <cell r="A16" t="str">
            <v xml:space="preserve">BNDES - TELESP Celular Participações S.A. </v>
          </cell>
          <cell r="B16" t="str">
            <v>17944.000675/98-98</v>
          </cell>
          <cell r="C16" t="str">
            <v>PF1705341</v>
          </cell>
          <cell r="D16" t="str">
            <v>IGP-DI</v>
          </cell>
          <cell r="F16">
            <v>0.12</v>
          </cell>
          <cell r="H16">
            <v>0</v>
          </cell>
          <cell r="J16">
            <v>0</v>
          </cell>
          <cell r="K16" t="str">
            <v>liquidação da 1ª tranche, cfe. Contrato de 31.03.99 - 2ª tranche, cfe contrato de 28.06.99</v>
          </cell>
          <cell r="L16">
            <v>2152800000</v>
          </cell>
          <cell r="M16">
            <v>36068</v>
          </cell>
          <cell r="N16" t="str">
            <v>contrato 422/TN União x BNDES, de 30/09/98 (assunção e renegociação de dívida - compra ações Sist. TELEBRÁS)</v>
          </cell>
          <cell r="O16">
            <v>0</v>
          </cell>
        </row>
        <row r="17">
          <cell r="A17" t="str">
            <v xml:space="preserve">BNDES - TELESP Participações S.A. </v>
          </cell>
          <cell r="B17" t="str">
            <v>17944.000675/98-98</v>
          </cell>
          <cell r="C17" t="str">
            <v>PF1705338</v>
          </cell>
          <cell r="D17" t="str">
            <v>IGP-DI</v>
          </cell>
          <cell r="F17">
            <v>0.12</v>
          </cell>
          <cell r="H17">
            <v>0</v>
          </cell>
          <cell r="J17">
            <v>0</v>
          </cell>
          <cell r="K17" t="str">
            <v>liquidação da 1ª tranche, cfe. Contrato de 31.03.99 - 2ª tranche, cfe contrato de 28.06.99</v>
          </cell>
          <cell r="L17">
            <v>3469800000</v>
          </cell>
          <cell r="M17">
            <v>36068</v>
          </cell>
          <cell r="N17" t="str">
            <v>contrato 419/TN União x BNDES, de 30/09/98 (assunção e renegociação de dívida - compra ações Sist. TELEBRÁS)</v>
          </cell>
          <cell r="O17">
            <v>0</v>
          </cell>
        </row>
        <row r="18">
          <cell r="A18" t="str">
            <v>BNDES - Venda de Ações da Petrobrás - 13/12/99</v>
          </cell>
          <cell r="C18" t="str">
            <v>PF1705420</v>
          </cell>
          <cell r="D18" t="str">
            <v>IGP-DI ant</v>
          </cell>
          <cell r="E18">
            <v>0</v>
          </cell>
          <cell r="H18">
            <v>0</v>
          </cell>
          <cell r="J18">
            <v>0</v>
          </cell>
          <cell r="K18" t="str">
            <v>COAFI - situação normal</v>
          </cell>
          <cell r="L18">
            <v>903253446.75999999</v>
          </cell>
          <cell r="M18">
            <v>36507</v>
          </cell>
          <cell r="N18" t="str">
            <v>conforme contratos entre União e BNDES de 13/12/99</v>
          </cell>
          <cell r="O18">
            <v>0</v>
          </cell>
        </row>
        <row r="19">
          <cell r="A19" t="str">
            <v>BNDES - Venda de Ações da Petrobrás - 29/11/99</v>
          </cell>
          <cell r="C19" t="str">
            <v>PF1705419</v>
          </cell>
          <cell r="D19" t="str">
            <v>IGP-DI ant</v>
          </cell>
          <cell r="E19">
            <v>0</v>
          </cell>
          <cell r="H19">
            <v>0</v>
          </cell>
          <cell r="J19">
            <v>0</v>
          </cell>
          <cell r="K19" t="str">
            <v>COAFI - situação normal</v>
          </cell>
          <cell r="L19">
            <v>750000000.04999995</v>
          </cell>
          <cell r="M19">
            <v>36493</v>
          </cell>
          <cell r="N19" t="str">
            <v>conforme contratos entre União e BNDES de 29/11/99</v>
          </cell>
          <cell r="O19">
            <v>0</v>
          </cell>
        </row>
        <row r="20">
          <cell r="A20" t="str">
            <v>BNDESPAR  - BANDEIRANTE ENERGIA   S/A</v>
          </cell>
          <cell r="C20" t="str">
            <v>PF1705435</v>
          </cell>
          <cell r="H20">
            <v>0</v>
          </cell>
          <cell r="J20">
            <v>0</v>
          </cell>
          <cell r="K20" t="str">
            <v>liquidado em 12.2000</v>
          </cell>
          <cell r="L20">
            <v>40213545.810000002</v>
          </cell>
          <cell r="M20">
            <v>36867</v>
          </cell>
          <cell r="N20" t="str">
            <v>conforme contrato entre União e BNDESPAR de 07.11.2000</v>
          </cell>
          <cell r="O20">
            <v>0</v>
          </cell>
        </row>
        <row r="21">
          <cell r="A21" t="str">
            <v>BNDESPAR - BNDES - Equalização</v>
          </cell>
          <cell r="C21" t="str">
            <v>PF1705324</v>
          </cell>
          <cell r="D21" t="str">
            <v>Tx. SELIC</v>
          </cell>
          <cell r="E21" t="b">
            <v>0</v>
          </cell>
          <cell r="F21">
            <v>0</v>
          </cell>
          <cell r="G21">
            <v>0</v>
          </cell>
          <cell r="H21">
            <v>0</v>
          </cell>
          <cell r="J21">
            <v>0</v>
          </cell>
          <cell r="K21" t="str">
            <v>liquidado em 15/02/2000, conforme contrato de compensação de crédito e débitos entre a União e o BNDESPAR</v>
          </cell>
          <cell r="L21">
            <v>900000000</v>
          </cell>
          <cell r="M21">
            <v>36011</v>
          </cell>
          <cell r="N21" t="str">
            <v>conforme contrato entre União e BNDES de 04.08.98</v>
          </cell>
          <cell r="O21">
            <v>0</v>
          </cell>
        </row>
        <row r="22">
          <cell r="A22" t="str">
            <v>BNDESPAR - BNDES Participações - Venda de Ações</v>
          </cell>
          <cell r="C22" t="str">
            <v>PF1705380</v>
          </cell>
          <cell r="D22" t="str">
            <v>TJLP</v>
          </cell>
          <cell r="F22">
            <v>0.08</v>
          </cell>
          <cell r="H22">
            <v>0</v>
          </cell>
          <cell r="J22">
            <v>0</v>
          </cell>
          <cell r="K22" t="str">
            <v>liquidado em 31/03/99</v>
          </cell>
          <cell r="L22">
            <v>44770300.469999999</v>
          </cell>
          <cell r="M22">
            <v>36130</v>
          </cell>
          <cell r="N22" t="str">
            <v>conforme contrato entre União e BNDES de 01.12.98</v>
          </cell>
          <cell r="O22">
            <v>0</v>
          </cell>
        </row>
        <row r="23">
          <cell r="A23" t="str">
            <v>CHESF - 591/87</v>
          </cell>
          <cell r="C23" t="str">
            <v>PF1705128</v>
          </cell>
          <cell r="H23">
            <v>0</v>
          </cell>
          <cell r="J23">
            <v>0</v>
          </cell>
          <cell r="K23" t="str">
            <v>liquidado</v>
          </cell>
          <cell r="O23">
            <v>0</v>
          </cell>
        </row>
        <row r="24">
          <cell r="A24" t="str">
            <v>COOPALAG - Cooper. Reg. Prod. Açúcar  Alc. Alagoas</v>
          </cell>
          <cell r="B24" t="str">
            <v>17944.000465/98-45</v>
          </cell>
          <cell r="C24" t="str">
            <v>PF1705317</v>
          </cell>
          <cell r="D24" t="str">
            <v>IGP-DI</v>
          </cell>
          <cell r="F24">
            <v>0.14599999999999999</v>
          </cell>
          <cell r="H24">
            <v>0</v>
          </cell>
          <cell r="J24">
            <v>0</v>
          </cell>
          <cell r="K24" t="str">
            <v>inscrito DAU - Of. GAB/PFN/AL nº 358/99, 18.08.99</v>
          </cell>
          <cell r="M24" t="str">
            <v>desmembrado do 17944.001284/95-93</v>
          </cell>
          <cell r="N24" t="str">
            <v>pendências TesouroxBB - contrato 407/TN, de 29.12.97</v>
          </cell>
          <cell r="O24">
            <v>0</v>
          </cell>
        </row>
        <row r="25">
          <cell r="A25" t="str">
            <v>COPERFLU - Cooper.Flumin.Prod.Açúcar e Álcool Ltda.</v>
          </cell>
          <cell r="B25" t="str">
            <v>17944.000632/97-02</v>
          </cell>
          <cell r="C25" t="str">
            <v>PF1705323</v>
          </cell>
          <cell r="D25" t="str">
            <v>IGP-DI</v>
          </cell>
          <cell r="E25">
            <v>0</v>
          </cell>
          <cell r="F25">
            <v>0.06</v>
          </cell>
          <cell r="G25">
            <v>0</v>
          </cell>
          <cell r="H25">
            <v>0</v>
          </cell>
          <cell r="J25">
            <v>0</v>
          </cell>
          <cell r="K25" t="str">
            <v>inscrito DAU - Mem. PGFN 001, 20.04.99</v>
          </cell>
          <cell r="L25" t="str">
            <v>US$ 9,000,000.00</v>
          </cell>
          <cell r="M25">
            <v>26718</v>
          </cell>
          <cell r="N25" t="str">
            <v>Contrato Mútuo de 23.02.73, com a fiança do IAA - Contrato nº 333/TN de assunção, Renegociação e Quitação de Dívida, de 25.09.96-IGP-DI+6% a partir do contrato de cessão de créditos entre BB e União</v>
          </cell>
          <cell r="O25">
            <v>0</v>
          </cell>
        </row>
        <row r="26">
          <cell r="A26" t="str">
            <v>DNER - 322/77</v>
          </cell>
          <cell r="C26" t="str">
            <v>PF1705130</v>
          </cell>
          <cell r="K26" t="str">
            <v>Baixado (Lei nº 9.558/97). Ofício nº 465, de 11.02.98, dirigido ao BB</v>
          </cell>
          <cell r="O26">
            <v>0</v>
          </cell>
        </row>
        <row r="27">
          <cell r="A27" t="str">
            <v>ELETROBRÁS - ITAIPU (Dividendos) - CT-423</v>
          </cell>
          <cell r="B27" t="str">
            <v>17944.001531/98-11</v>
          </cell>
          <cell r="C27" t="str">
            <v>PF1705386</v>
          </cell>
          <cell r="H27">
            <v>0</v>
          </cell>
          <cell r="J27">
            <v>0</v>
          </cell>
          <cell r="K27" t="str">
            <v>liquidado  em 15/12/99</v>
          </cell>
          <cell r="L27">
            <v>946958267.67999995</v>
          </cell>
          <cell r="M27" t="str">
            <v>31.10.98</v>
          </cell>
          <cell r="O27">
            <v>0</v>
          </cell>
        </row>
        <row r="28">
          <cell r="A28" t="str">
            <v>ELETROBRÁS - PARCELAMENTO</v>
          </cell>
          <cell r="B28" t="str">
            <v>17944.000251/99-22</v>
          </cell>
          <cell r="C28" t="str">
            <v>PF1705403</v>
          </cell>
          <cell r="D28" t="str">
            <v>SELIC</v>
          </cell>
          <cell r="H28">
            <v>0</v>
          </cell>
          <cell r="J28">
            <v>0</v>
          </cell>
          <cell r="K28" t="str">
            <v>liquidado  em 29/12/99</v>
          </cell>
          <cell r="L28">
            <v>193224017.36000001</v>
          </cell>
          <cell r="M28">
            <v>36279</v>
          </cell>
          <cell r="N28" t="str">
            <v>contrato nº 001/99 STN/COAFI</v>
          </cell>
          <cell r="O28">
            <v>0</v>
          </cell>
        </row>
        <row r="29">
          <cell r="A29" t="str">
            <v>EMBRAFILME1/Arte 4 produções Artisticas</v>
          </cell>
          <cell r="H29">
            <v>0</v>
          </cell>
          <cell r="J29">
            <v>0</v>
          </cell>
          <cell r="K29" t="str">
            <v>inscrito na DAU</v>
          </cell>
          <cell r="L29">
            <v>78.400000000000006</v>
          </cell>
          <cell r="M29" t="str">
            <v>16.06.92</v>
          </cell>
          <cell r="N29" t="str">
            <v>adiantamento a produtor</v>
          </cell>
          <cell r="O29">
            <v>0</v>
          </cell>
        </row>
        <row r="30">
          <cell r="A30" t="str">
            <v>EMBRAFILME1/Banana Split Prod. cinematográfica ltda</v>
          </cell>
          <cell r="H30">
            <v>0</v>
          </cell>
          <cell r="J30">
            <v>0</v>
          </cell>
          <cell r="K30" t="str">
            <v>inscrito na DAU</v>
          </cell>
          <cell r="L30">
            <v>14379.68</v>
          </cell>
          <cell r="M30" t="str">
            <v>16.06.92</v>
          </cell>
          <cell r="N30" t="str">
            <v>adiantamento a produtor</v>
          </cell>
          <cell r="O30">
            <v>0</v>
          </cell>
        </row>
        <row r="31">
          <cell r="A31" t="str">
            <v>EMBRAFILME1/Encontro Produções cinematográficas</v>
          </cell>
          <cell r="H31">
            <v>0</v>
          </cell>
          <cell r="J31">
            <v>0</v>
          </cell>
          <cell r="K31" t="str">
            <v>inscrito na DAU.MEMO COFEM/DIESP 4680(258), 14.09.95</v>
          </cell>
          <cell r="L31">
            <v>56032357.229999997</v>
          </cell>
          <cell r="M31" t="str">
            <v>16.06.92</v>
          </cell>
          <cell r="N31" t="str">
            <v>adiantamento a produtor</v>
          </cell>
          <cell r="O31">
            <v>0</v>
          </cell>
        </row>
        <row r="32">
          <cell r="A32" t="str">
            <v>EMBRAFILME1/Produções Cinem.L.C.Barreto Ltda.</v>
          </cell>
          <cell r="B32" t="str">
            <v>40093.000101/89-54</v>
          </cell>
          <cell r="H32">
            <v>0</v>
          </cell>
          <cell r="J32">
            <v>0</v>
          </cell>
          <cell r="K32" t="str">
            <v>inscrito na DAU</v>
          </cell>
          <cell r="L32">
            <v>313874.90000000002</v>
          </cell>
          <cell r="M32" t="str">
            <v>16.06.92</v>
          </cell>
          <cell r="N32" t="str">
            <v>adiantamento a produtor</v>
          </cell>
          <cell r="O32">
            <v>0</v>
          </cell>
        </row>
        <row r="33">
          <cell r="A33" t="str">
            <v>EMBRAFILME1/Produções Cinem.R.F.Farias Ltda.</v>
          </cell>
          <cell r="K33" t="str">
            <v>distrato</v>
          </cell>
          <cell r="L33">
            <v>21131507.879999999</v>
          </cell>
          <cell r="M33" t="str">
            <v>16.06.92</v>
          </cell>
          <cell r="N33" t="str">
            <v>adiantamento a produtor</v>
          </cell>
          <cell r="O33">
            <v>0</v>
          </cell>
        </row>
        <row r="34">
          <cell r="A34" t="str">
            <v>EMBRAFILME1/Silvio Back prod. cinematografica Ltda</v>
          </cell>
          <cell r="H34">
            <v>0</v>
          </cell>
          <cell r="J34">
            <v>0</v>
          </cell>
          <cell r="K34" t="str">
            <v>inscrito na DAU</v>
          </cell>
          <cell r="L34">
            <v>114558935.7</v>
          </cell>
          <cell r="M34" t="str">
            <v>16.06.92</v>
          </cell>
          <cell r="N34" t="str">
            <v>adiantamento a produtor</v>
          </cell>
          <cell r="O34">
            <v>0</v>
          </cell>
        </row>
        <row r="35">
          <cell r="A35" t="str">
            <v>EMBRAFILME1-CINEVILE PRODUCOES</v>
          </cell>
          <cell r="B35" t="str">
            <v>17944.000353/93-15</v>
          </cell>
          <cell r="C35" t="str">
            <v>PF1705143</v>
          </cell>
          <cell r="D35" t="str">
            <v>TR</v>
          </cell>
          <cell r="E35">
            <v>0</v>
          </cell>
          <cell r="F35">
            <v>0.12</v>
          </cell>
          <cell r="G35">
            <v>0</v>
          </cell>
          <cell r="H35">
            <v>0</v>
          </cell>
          <cell r="J35">
            <v>0</v>
          </cell>
          <cell r="K35" t="str">
            <v>inscrição DAU nº 70 6 98 000783-01</v>
          </cell>
          <cell r="L35">
            <v>233760206.22999999</v>
          </cell>
          <cell r="M35" t="str">
            <v>16.06.92</v>
          </cell>
          <cell r="N35" t="str">
            <v>adiantamento a produtor (apenso 40093.000018/88-21)</v>
          </cell>
          <cell r="O35">
            <v>0</v>
          </cell>
        </row>
        <row r="36">
          <cell r="A36" t="str">
            <v>EMBRAFILME1-GERALDO VELOSO PRODUCOES</v>
          </cell>
          <cell r="B36" t="str">
            <v>17944.000035/93-91</v>
          </cell>
          <cell r="C36" t="str">
            <v>PF1705144</v>
          </cell>
          <cell r="D36" t="str">
            <v>TR</v>
          </cell>
          <cell r="E36">
            <v>0</v>
          </cell>
          <cell r="F36">
            <v>0.12</v>
          </cell>
          <cell r="G36">
            <v>0</v>
          </cell>
          <cell r="H36">
            <v>0</v>
          </cell>
          <cell r="J36">
            <v>0</v>
          </cell>
          <cell r="K36" t="str">
            <v>inscrito em DAU, Mem. PGFN/CDA 2083, 05.10.98</v>
          </cell>
          <cell r="L36">
            <v>44.76</v>
          </cell>
          <cell r="M36" t="str">
            <v>16.06.92</v>
          </cell>
          <cell r="N36" t="str">
            <v>adiantamento a produtor</v>
          </cell>
          <cell r="O36">
            <v>0</v>
          </cell>
        </row>
        <row r="37">
          <cell r="A37" t="str">
            <v>EMBRAFILME1-JULIO BRESSANE PRODUCOES</v>
          </cell>
          <cell r="B37" t="str">
            <v>10168.002904/93-84</v>
          </cell>
          <cell r="C37" t="str">
            <v>PF1705145</v>
          </cell>
          <cell r="D37" t="str">
            <v>TR</v>
          </cell>
          <cell r="E37">
            <v>0</v>
          </cell>
          <cell r="F37">
            <v>0.12</v>
          </cell>
          <cell r="G37">
            <v>0</v>
          </cell>
          <cell r="H37">
            <v>0</v>
          </cell>
          <cell r="J37">
            <v>0</v>
          </cell>
          <cell r="K37" t="str">
            <v>inscrição DAU nº 70 6 95 001140-51</v>
          </cell>
          <cell r="L37">
            <v>82686842.900000006</v>
          </cell>
          <cell r="M37" t="str">
            <v>16.06.92</v>
          </cell>
          <cell r="N37" t="str">
            <v>adiantamento a produtor</v>
          </cell>
          <cell r="O37">
            <v>0</v>
          </cell>
        </row>
        <row r="38">
          <cell r="A38" t="str">
            <v>EMBRAFILME1-LAPA PRODUÇÕES</v>
          </cell>
          <cell r="B38" t="str">
            <v>23.093.000.541/84-41</v>
          </cell>
          <cell r="C38" t="str">
            <v>PF1705108</v>
          </cell>
          <cell r="D38" t="str">
            <v>TR</v>
          </cell>
          <cell r="E38">
            <v>0</v>
          </cell>
          <cell r="F38">
            <v>0.12</v>
          </cell>
          <cell r="G38">
            <v>0</v>
          </cell>
          <cell r="H38">
            <v>0</v>
          </cell>
          <cell r="J38">
            <v>0</v>
          </cell>
          <cell r="K38" t="str">
            <v>inscrito em DAU, Mem. PGFN/CDA 2083, 05.10.98</v>
          </cell>
          <cell r="L38">
            <v>115975590.38</v>
          </cell>
          <cell r="M38" t="str">
            <v>16.06.92</v>
          </cell>
          <cell r="N38" t="str">
            <v>adiantamento a produtor</v>
          </cell>
          <cell r="O38">
            <v>0</v>
          </cell>
        </row>
        <row r="39">
          <cell r="A39" t="str">
            <v>EMBRAFILME1-LEON HIRSZMAN PRODUCOES</v>
          </cell>
          <cell r="B39" t="str">
            <v>10168.002901/93-96</v>
          </cell>
          <cell r="C39" t="str">
            <v>PF1705146</v>
          </cell>
          <cell r="D39" t="str">
            <v>TR</v>
          </cell>
          <cell r="E39">
            <v>0</v>
          </cell>
          <cell r="F39">
            <v>0.12</v>
          </cell>
          <cell r="G39">
            <v>0</v>
          </cell>
          <cell r="H39">
            <v>0</v>
          </cell>
          <cell r="J39">
            <v>0</v>
          </cell>
          <cell r="K39" t="str">
            <v>inscrito em DAU, Mem. PGFN/CDA 2083, 05.10.98</v>
          </cell>
          <cell r="L39">
            <v>380.76</v>
          </cell>
          <cell r="M39" t="str">
            <v>16.06.92</v>
          </cell>
          <cell r="N39" t="str">
            <v>adiantamento a produtor</v>
          </cell>
          <cell r="O39">
            <v>0</v>
          </cell>
        </row>
        <row r="40">
          <cell r="A40" t="str">
            <v>EMBRAFILME1-LUIZ CARLOS BREGASSO</v>
          </cell>
          <cell r="B40" t="str">
            <v>17944.000515/98-11</v>
          </cell>
          <cell r="C40" t="str">
            <v>PF1705147</v>
          </cell>
          <cell r="D40" t="str">
            <v>TR</v>
          </cell>
          <cell r="E40">
            <v>0</v>
          </cell>
          <cell r="F40">
            <v>0.12</v>
          </cell>
          <cell r="G40">
            <v>0</v>
          </cell>
          <cell r="H40">
            <v>0</v>
          </cell>
          <cell r="J40">
            <v>0</v>
          </cell>
          <cell r="K40" t="str">
            <v>baixado cfe. Parecer PGFN/CJU/Nº 1717/98</v>
          </cell>
          <cell r="L40">
            <v>424905.84</v>
          </cell>
          <cell r="M40" t="str">
            <v>16.06.92</v>
          </cell>
          <cell r="N40" t="str">
            <v>adiantamento a produtor</v>
          </cell>
          <cell r="O40">
            <v>0</v>
          </cell>
        </row>
        <row r="41">
          <cell r="A41" t="str">
            <v>EMBRAFILME1-NADIA FILMES LTDA.</v>
          </cell>
          <cell r="B41" t="str">
            <v>17944.000436/93-32</v>
          </cell>
          <cell r="C41" t="str">
            <v>PF1705148</v>
          </cell>
          <cell r="D41" t="str">
            <v>TR</v>
          </cell>
          <cell r="E41">
            <v>0</v>
          </cell>
          <cell r="F41">
            <v>0.12</v>
          </cell>
          <cell r="G41">
            <v>0</v>
          </cell>
          <cell r="H41">
            <v>0</v>
          </cell>
          <cell r="J41">
            <v>0</v>
          </cell>
          <cell r="K41" t="str">
            <v>inscrito em DAU, Mem. PGFN/CDA 2083, 05.10.98</v>
          </cell>
          <cell r="L41">
            <v>160989706</v>
          </cell>
          <cell r="M41" t="str">
            <v>16.06.92</v>
          </cell>
          <cell r="N41" t="str">
            <v>adiantamento a produtor</v>
          </cell>
          <cell r="O41">
            <v>0</v>
          </cell>
        </row>
        <row r="42">
          <cell r="A42" t="str">
            <v>EMBRAFILME1-SANT'ANNA PRODUCOES</v>
          </cell>
          <cell r="B42" t="str">
            <v>23093.000014/84-46</v>
          </cell>
          <cell r="C42" t="str">
            <v>PF1705149</v>
          </cell>
          <cell r="D42" t="str">
            <v>TR</v>
          </cell>
          <cell r="E42">
            <v>0</v>
          </cell>
          <cell r="F42">
            <v>0.12</v>
          </cell>
          <cell r="G42">
            <v>0</v>
          </cell>
          <cell r="H42">
            <v>0</v>
          </cell>
          <cell r="J42">
            <v>0</v>
          </cell>
          <cell r="K42" t="str">
            <v>inscrito em DAU, Fax PGFN/CDA 100/99, 01.09.99</v>
          </cell>
          <cell r="L42">
            <v>396759074.41000003</v>
          </cell>
          <cell r="M42" t="str">
            <v>16.06.92</v>
          </cell>
          <cell r="N42" t="str">
            <v>adiantamento a produtor</v>
          </cell>
          <cell r="O42">
            <v>0</v>
          </cell>
        </row>
        <row r="43">
          <cell r="A43" t="str">
            <v>EMBRAFILME2/ACAUA Prod. Artisticas Ltda.</v>
          </cell>
          <cell r="D43" t="str">
            <v>TR</v>
          </cell>
          <cell r="E43">
            <v>0</v>
          </cell>
          <cell r="F43">
            <v>0.12</v>
          </cell>
          <cell r="H43">
            <v>0</v>
          </cell>
          <cell r="J43">
            <v>0</v>
          </cell>
          <cell r="K43" t="str">
            <v>inscrito na DAU</v>
          </cell>
          <cell r="L43">
            <v>181159.29</v>
          </cell>
          <cell r="M43" t="str">
            <v>16.06.92</v>
          </cell>
          <cell r="N43" t="str">
            <v>adiantamento sobre receita de comercialização</v>
          </cell>
          <cell r="O43">
            <v>0</v>
          </cell>
        </row>
        <row r="44">
          <cell r="A44" t="str">
            <v>EMBRAFILME2/BANANA SPLIT PROD. CINEMATOGRAFICAS</v>
          </cell>
          <cell r="D44" t="str">
            <v>TR</v>
          </cell>
          <cell r="E44">
            <v>0</v>
          </cell>
          <cell r="F44">
            <v>0.12</v>
          </cell>
          <cell r="H44">
            <v>0</v>
          </cell>
          <cell r="J44">
            <v>0</v>
          </cell>
          <cell r="K44" t="str">
            <v>inscrito na DAU</v>
          </cell>
          <cell r="L44">
            <v>875645.91</v>
          </cell>
          <cell r="M44" t="str">
            <v>16.06.92</v>
          </cell>
          <cell r="N44" t="str">
            <v>adiantamento sobre receita de comercialização</v>
          </cell>
          <cell r="O44">
            <v>0</v>
          </cell>
        </row>
        <row r="45">
          <cell r="A45" t="str">
            <v>EMBRAFILME2/CINE DOCUMENTO PROD CINEMATOGRAFICA</v>
          </cell>
          <cell r="D45" t="str">
            <v>TR</v>
          </cell>
          <cell r="E45">
            <v>0</v>
          </cell>
          <cell r="F45">
            <v>0.12</v>
          </cell>
          <cell r="H45">
            <v>0</v>
          </cell>
          <cell r="J45">
            <v>0</v>
          </cell>
          <cell r="K45" t="str">
            <v>inscrito na DAU</v>
          </cell>
          <cell r="L45">
            <v>76847.759999999995</v>
          </cell>
          <cell r="M45" t="str">
            <v>16.06.92</v>
          </cell>
          <cell r="N45" t="str">
            <v>adiantamento sobre receita de comercialização</v>
          </cell>
          <cell r="O45">
            <v>0</v>
          </cell>
        </row>
        <row r="46">
          <cell r="A46" t="str">
            <v>EMBRAFILME2/CINEARTE PRODUÇOES CINEMATOGRAFICAS</v>
          </cell>
          <cell r="D46" t="str">
            <v>TR</v>
          </cell>
          <cell r="E46">
            <v>0</v>
          </cell>
          <cell r="F46">
            <v>0.12</v>
          </cell>
          <cell r="H46">
            <v>0</v>
          </cell>
          <cell r="J46">
            <v>0</v>
          </cell>
          <cell r="K46" t="str">
            <v>inscrito na DAU</v>
          </cell>
          <cell r="L46">
            <v>515320.96</v>
          </cell>
          <cell r="M46" t="str">
            <v>16.06.92</v>
          </cell>
          <cell r="N46" t="str">
            <v>adiantamento sobre receita de comercialização</v>
          </cell>
          <cell r="O46">
            <v>1</v>
          </cell>
        </row>
        <row r="47">
          <cell r="A47" t="str">
            <v>EMBRAFILME2-CINE FILMES LTDA.</v>
          </cell>
          <cell r="C47" t="str">
            <v>PF1705151</v>
          </cell>
          <cell r="D47" t="str">
            <v>TR</v>
          </cell>
          <cell r="E47" t="str">
            <v xml:space="preserve"> </v>
          </cell>
          <cell r="F47">
            <v>0.12</v>
          </cell>
          <cell r="G47" t="str">
            <v xml:space="preserve"> </v>
          </cell>
          <cell r="H47">
            <v>0</v>
          </cell>
          <cell r="J47">
            <v>0</v>
          </cell>
          <cell r="K47" t="str">
            <v>Liquidado cfe. Nota STN/COREF/DIESP no. 355(149), de 09/07/93</v>
          </cell>
          <cell r="L47">
            <v>351118.86</v>
          </cell>
          <cell r="M47" t="str">
            <v>16.06.92</v>
          </cell>
          <cell r="N47" t="str">
            <v>adiantamento a produtor</v>
          </cell>
          <cell r="O47">
            <v>0</v>
          </cell>
        </row>
        <row r="48">
          <cell r="A48" t="str">
            <v>EMBRAFILME2-CINEMATOGRÁFICA EQUIPE LTDA.</v>
          </cell>
          <cell r="B48" t="str">
            <v>17944.000505/98-68</v>
          </cell>
          <cell r="C48" t="str">
            <v>PF1705162</v>
          </cell>
          <cell r="D48" t="str">
            <v>TR</v>
          </cell>
          <cell r="E48">
            <v>0</v>
          </cell>
          <cell r="F48">
            <v>0.12</v>
          </cell>
          <cell r="G48">
            <v>0</v>
          </cell>
          <cell r="H48">
            <v>0</v>
          </cell>
          <cell r="J48">
            <v>0</v>
          </cell>
          <cell r="K48" t="str">
            <v>baixado cfe. Parecer PGFN/CJU/Nº 1718/98</v>
          </cell>
          <cell r="L48">
            <v>34608017.450000003</v>
          </cell>
          <cell r="M48" t="str">
            <v>16.06.92</v>
          </cell>
          <cell r="N48" t="str">
            <v>adiantamento a produtor</v>
          </cell>
          <cell r="O48">
            <v>0</v>
          </cell>
        </row>
        <row r="49">
          <cell r="A49" t="str">
            <v>EMBRAFILME2-CINEVILE PRODUCOES</v>
          </cell>
          <cell r="B49" t="str">
            <v>17944.000353/93-15</v>
          </cell>
          <cell r="C49" t="str">
            <v>PF1705152</v>
          </cell>
          <cell r="D49" t="str">
            <v>TR</v>
          </cell>
          <cell r="E49">
            <v>0</v>
          </cell>
          <cell r="F49">
            <v>0.12</v>
          </cell>
          <cell r="G49">
            <v>0</v>
          </cell>
          <cell r="H49">
            <v>0</v>
          </cell>
          <cell r="J49">
            <v>0</v>
          </cell>
          <cell r="K49" t="str">
            <v>inscrição DAU nº 70 6 98 000783-01</v>
          </cell>
          <cell r="L49">
            <v>44090.68</v>
          </cell>
          <cell r="M49" t="str">
            <v>16.06.92</v>
          </cell>
          <cell r="N49" t="str">
            <v>adiantamento a produtor (apenso 40093.000018/88-21)</v>
          </cell>
          <cell r="O49">
            <v>0</v>
          </cell>
        </row>
        <row r="50">
          <cell r="A50" t="str">
            <v xml:space="preserve">EMBRAFILME2-ENCONTRO PRODUÇÕES </v>
          </cell>
          <cell r="B50" t="str">
            <v>40093.000042/90-21</v>
          </cell>
          <cell r="C50" t="str">
            <v>PF1705164</v>
          </cell>
          <cell r="D50" t="str">
            <v>TR</v>
          </cell>
          <cell r="E50">
            <v>0</v>
          </cell>
          <cell r="F50">
            <v>0.12</v>
          </cell>
          <cell r="G50">
            <v>0</v>
          </cell>
          <cell r="H50">
            <v>0</v>
          </cell>
          <cell r="J50">
            <v>0</v>
          </cell>
          <cell r="K50" t="str">
            <v>inscrito em DAU, Mem. PGFN/CDA 2083, 05.10.98</v>
          </cell>
          <cell r="L50">
            <v>61971797.259999998</v>
          </cell>
          <cell r="M50" t="str">
            <v>16.06.92</v>
          </cell>
          <cell r="N50" t="str">
            <v>Receita de Comercialização</v>
          </cell>
          <cell r="O50">
            <v>0</v>
          </cell>
        </row>
        <row r="51">
          <cell r="A51" t="str">
            <v xml:space="preserve">EMBRAFILME2-ESTUDIO PESQ.CRIACOES </v>
          </cell>
          <cell r="B51" t="str">
            <v>40093.000312/87-06</v>
          </cell>
          <cell r="C51" t="str">
            <v>PF1705153</v>
          </cell>
          <cell r="D51" t="str">
            <v>TR</v>
          </cell>
          <cell r="E51">
            <v>0</v>
          </cell>
          <cell r="F51">
            <v>0.12</v>
          </cell>
          <cell r="G51">
            <v>0</v>
          </cell>
          <cell r="H51">
            <v>0</v>
          </cell>
          <cell r="J51">
            <v>0</v>
          </cell>
          <cell r="K51" t="str">
            <v>PGFN-Nt.COREF/DIESP 222(84), 15.05.93</v>
          </cell>
          <cell r="L51">
            <v>240069.4</v>
          </cell>
          <cell r="M51" t="str">
            <v>16.06.92</v>
          </cell>
          <cell r="N51" t="str">
            <v>adiantamento a produtor. Ver, também, Nota COREF/DIESP 401, de 06.08.93</v>
          </cell>
          <cell r="O51">
            <v>0</v>
          </cell>
        </row>
        <row r="52">
          <cell r="A52" t="str">
            <v>EMBRAFILME2-JULIO BRESSANE PRODUCOES</v>
          </cell>
          <cell r="B52" t="str">
            <v>10168.002904/93-84</v>
          </cell>
          <cell r="C52" t="str">
            <v>PF1705154</v>
          </cell>
          <cell r="D52" t="str">
            <v>TR</v>
          </cell>
          <cell r="E52">
            <v>0</v>
          </cell>
          <cell r="F52">
            <v>0.12</v>
          </cell>
          <cell r="G52">
            <v>0</v>
          </cell>
          <cell r="H52">
            <v>0</v>
          </cell>
          <cell r="J52">
            <v>0</v>
          </cell>
          <cell r="K52" t="str">
            <v>inscrição DAU nº 70 6 95 001140-51</v>
          </cell>
          <cell r="L52">
            <v>132294.78</v>
          </cell>
          <cell r="M52" t="str">
            <v>16.06.92</v>
          </cell>
          <cell r="N52" t="str">
            <v>adiantamento a produtor</v>
          </cell>
          <cell r="O52">
            <v>0</v>
          </cell>
        </row>
        <row r="53">
          <cell r="A53" t="str">
            <v>EMBRAFILME2-LEON HIRSZMAN PRODUCOES</v>
          </cell>
          <cell r="B53" t="str">
            <v>10168.002901/93-96</v>
          </cell>
          <cell r="C53" t="str">
            <v>PF1705155</v>
          </cell>
          <cell r="D53" t="str">
            <v>TR</v>
          </cell>
          <cell r="E53">
            <v>0</v>
          </cell>
          <cell r="F53">
            <v>0.12</v>
          </cell>
          <cell r="G53">
            <v>0</v>
          </cell>
          <cell r="H53">
            <v>0</v>
          </cell>
          <cell r="J53">
            <v>0</v>
          </cell>
          <cell r="K53" t="str">
            <v>inscrito em DAU, Mem. PGFN/CDA 2083, 05.10.98</v>
          </cell>
          <cell r="L53">
            <v>876738.43</v>
          </cell>
          <cell r="M53" t="str">
            <v>16.06.92</v>
          </cell>
          <cell r="N53" t="str">
            <v>adiantamento a produtor</v>
          </cell>
          <cell r="O53">
            <v>0</v>
          </cell>
        </row>
        <row r="54">
          <cell r="A54" t="str">
            <v>EMBRAFILME2-NADIA FILMES LTDA.</v>
          </cell>
          <cell r="B54" t="str">
            <v>17944.000436/93-32</v>
          </cell>
          <cell r="C54" t="str">
            <v>PF1705156</v>
          </cell>
          <cell r="D54" t="str">
            <v>TR</v>
          </cell>
          <cell r="E54">
            <v>0</v>
          </cell>
          <cell r="F54">
            <v>0.12</v>
          </cell>
          <cell r="G54">
            <v>0</v>
          </cell>
          <cell r="H54">
            <v>0</v>
          </cell>
          <cell r="J54">
            <v>0</v>
          </cell>
          <cell r="K54" t="str">
            <v>inscrito na DAU</v>
          </cell>
          <cell r="L54">
            <v>663604.43999999994</v>
          </cell>
          <cell r="M54" t="str">
            <v>16.06.92</v>
          </cell>
          <cell r="N54" t="str">
            <v>adiantamento a produtor</v>
          </cell>
          <cell r="O54">
            <v>0</v>
          </cell>
        </row>
        <row r="55">
          <cell r="A55" t="str">
            <v>EMBRAFILME2-NEXUS CINEMA VIDEO LTDA.</v>
          </cell>
          <cell r="C55" t="str">
            <v>PF1705157</v>
          </cell>
          <cell r="D55" t="str">
            <v>TR</v>
          </cell>
          <cell r="E55" t="str">
            <v xml:space="preserve"> </v>
          </cell>
          <cell r="F55">
            <v>0.12</v>
          </cell>
          <cell r="G55" t="str">
            <v xml:space="preserve"> </v>
          </cell>
          <cell r="K55" t="str">
            <v>Liquidado cfe. Nota STN/COREF/DIESP no. 355(149), de 09/07/93</v>
          </cell>
          <cell r="L55">
            <v>55459.29</v>
          </cell>
          <cell r="M55" t="str">
            <v>16.06.92</v>
          </cell>
          <cell r="N55" t="str">
            <v>adiantamento a produtor</v>
          </cell>
          <cell r="O55">
            <v>0</v>
          </cell>
        </row>
        <row r="56">
          <cell r="A56" t="str">
            <v>EMBRAFILME2-PROD. DE ARTES/MOVIMENTOS</v>
          </cell>
          <cell r="C56" t="str">
            <v>PF1705158</v>
          </cell>
          <cell r="D56" t="str">
            <v>TR</v>
          </cell>
          <cell r="E56" t="str">
            <v xml:space="preserve"> </v>
          </cell>
          <cell r="F56">
            <v>0.12</v>
          </cell>
          <cell r="G56" t="str">
            <v xml:space="preserve"> </v>
          </cell>
          <cell r="K56" t="str">
            <v>Liquidado cfe. Nota STN/COREF/DIESP no. 355(149), de 09/07/93</v>
          </cell>
          <cell r="L56">
            <v>89263.96</v>
          </cell>
          <cell r="M56" t="str">
            <v>16.06.92</v>
          </cell>
          <cell r="N56" t="str">
            <v>adiantamento a produtor</v>
          </cell>
          <cell r="O56">
            <v>0</v>
          </cell>
        </row>
        <row r="57">
          <cell r="A57" t="str">
            <v>EMBRAFILME2-SANT'ANNA PROD. BRASIL</v>
          </cell>
          <cell r="B57" t="str">
            <v>23093.000014/84-46</v>
          </cell>
          <cell r="C57" t="str">
            <v>PF1705159</v>
          </cell>
          <cell r="D57" t="str">
            <v>TR</v>
          </cell>
          <cell r="E57">
            <v>0</v>
          </cell>
          <cell r="F57">
            <v>0.12</v>
          </cell>
          <cell r="G57">
            <v>0</v>
          </cell>
          <cell r="H57">
            <v>0</v>
          </cell>
          <cell r="J57">
            <v>0</v>
          </cell>
          <cell r="K57" t="str">
            <v>inscrito em DAU, Fax PGFN/CDA 100/99, 01.09.99</v>
          </cell>
          <cell r="L57">
            <v>1678183.86</v>
          </cell>
          <cell r="M57" t="str">
            <v>16.06.92</v>
          </cell>
          <cell r="N57" t="str">
            <v>adiantamento a produtor</v>
          </cell>
          <cell r="O57">
            <v>0</v>
          </cell>
        </row>
        <row r="58">
          <cell r="A58" t="str">
            <v>EMBRAFILME3/SATURNA produções Artisticas</v>
          </cell>
          <cell r="D58" t="str">
            <v>TR</v>
          </cell>
          <cell r="F58">
            <v>0.12</v>
          </cell>
          <cell r="H58">
            <v>0</v>
          </cell>
          <cell r="J58">
            <v>0</v>
          </cell>
          <cell r="K58" t="str">
            <v>inscrito na DAU</v>
          </cell>
          <cell r="L58">
            <v>14474132.5</v>
          </cell>
          <cell r="M58" t="str">
            <v>16.06.92</v>
          </cell>
          <cell r="N58" t="str">
            <v>adiantamento de projeto filmico</v>
          </cell>
          <cell r="O58">
            <v>0</v>
          </cell>
        </row>
        <row r="59">
          <cell r="A59" t="str">
            <v>EMBRAFILME3/SILVIO BACK</v>
          </cell>
          <cell r="D59" t="str">
            <v>TR</v>
          </cell>
          <cell r="F59">
            <v>0.12</v>
          </cell>
          <cell r="H59">
            <v>0</v>
          </cell>
          <cell r="J59">
            <v>0</v>
          </cell>
          <cell r="K59" t="str">
            <v>inscrito na DAU</v>
          </cell>
          <cell r="L59">
            <v>4300</v>
          </cell>
          <cell r="M59" t="str">
            <v>16.06.92</v>
          </cell>
          <cell r="N59" t="str">
            <v>adiantamento de projeto filmico</v>
          </cell>
          <cell r="O59">
            <v>0</v>
          </cell>
        </row>
        <row r="60">
          <cell r="A60" t="str">
            <v>EMBRAFILME3/SINCROCINE PRODUÇÕES CINEMATOGRAFICAS</v>
          </cell>
          <cell r="B60" t="str">
            <v>40093.000024/90-49</v>
          </cell>
          <cell r="D60" t="str">
            <v>TR</v>
          </cell>
          <cell r="F60">
            <v>0.12</v>
          </cell>
          <cell r="K60" t="str">
            <v>baixado por perda de objeto; encaminhado ao MINC Nota STN/DIESP 852, de 6.5.97</v>
          </cell>
          <cell r="L60">
            <v>93381500</v>
          </cell>
          <cell r="M60" t="str">
            <v>16.06.92</v>
          </cell>
          <cell r="N60" t="str">
            <v>adiantamento de projeto filmico</v>
          </cell>
          <cell r="O60">
            <v>0</v>
          </cell>
        </row>
        <row r="61">
          <cell r="A61" t="str">
            <v xml:space="preserve">EMBRAFILME3-CARIBE CINEMA E TV VIDEO </v>
          </cell>
          <cell r="B61" t="str">
            <v>17944.000504/98-03</v>
          </cell>
          <cell r="C61" t="str">
            <v>PF1705168</v>
          </cell>
          <cell r="D61" t="str">
            <v>TR</v>
          </cell>
          <cell r="E61">
            <v>0</v>
          </cell>
          <cell r="F61">
            <v>0.12</v>
          </cell>
          <cell r="G61">
            <v>0</v>
          </cell>
          <cell r="H61">
            <v>0</v>
          </cell>
          <cell r="J61">
            <v>0</v>
          </cell>
          <cell r="K61" t="str">
            <v>inscrição DAU nº 70 6 00 000868-45</v>
          </cell>
          <cell r="L61">
            <v>41483797.560000002</v>
          </cell>
          <cell r="M61" t="str">
            <v>16.06.92</v>
          </cell>
          <cell r="N61" t="str">
            <v>adiantamento de projeto filmico (ORIGEM DO 10168.3002/93-83)</v>
          </cell>
          <cell r="O61">
            <v>0</v>
          </cell>
        </row>
        <row r="62">
          <cell r="A62" t="str">
            <v>EMBRAFILME3-CONFIDENCIAL FILMES</v>
          </cell>
          <cell r="B62" t="str">
            <v>40093.000138/89-64</v>
          </cell>
          <cell r="C62" t="str">
            <v>PF1705169</v>
          </cell>
          <cell r="D62" t="str">
            <v>TR</v>
          </cell>
          <cell r="F62">
            <v>0.12</v>
          </cell>
          <cell r="H62">
            <v>0</v>
          </cell>
          <cell r="J62">
            <v>0</v>
          </cell>
          <cell r="K62" t="str">
            <v>inscrito DAU - Of. 00528/GAB/PFN/MG/99, de 24/05/99</v>
          </cell>
          <cell r="L62">
            <v>18676300</v>
          </cell>
          <cell r="M62" t="str">
            <v>16.06.92</v>
          </cell>
          <cell r="N62" t="str">
            <v>adiantamento de projeto filmico</v>
          </cell>
          <cell r="O62">
            <v>0</v>
          </cell>
        </row>
        <row r="63">
          <cell r="A63" t="str">
            <v xml:space="preserve">EMBRAFILME3-FRANCISCO RAMALHO JR. </v>
          </cell>
          <cell r="B63" t="str">
            <v>17944.000517/98-47</v>
          </cell>
          <cell r="C63" t="str">
            <v>PF1705165</v>
          </cell>
          <cell r="D63" t="str">
            <v xml:space="preserve"> </v>
          </cell>
          <cell r="E63" t="str">
            <v xml:space="preserve"> </v>
          </cell>
          <cell r="F63" t="str">
            <v xml:space="preserve"> </v>
          </cell>
          <cell r="G63" t="str">
            <v xml:space="preserve"> </v>
          </cell>
          <cell r="H63">
            <v>0</v>
          </cell>
          <cell r="J63">
            <v>0</v>
          </cell>
          <cell r="K63" t="str">
            <v>BAIXADO, perda de objeto Nt COAFI/DIESP 1322, 30.07.98</v>
          </cell>
          <cell r="L63">
            <v>28210799.739999998</v>
          </cell>
          <cell r="M63" t="str">
            <v>16.06.92</v>
          </cell>
          <cell r="N63" t="str">
            <v>adiantamento de projeto filmico</v>
          </cell>
          <cell r="O63">
            <v>0</v>
          </cell>
        </row>
        <row r="64">
          <cell r="A64" t="str">
            <v>EMBRAFILME3-GERALDO VELOS. PRODUCOES</v>
          </cell>
          <cell r="B64" t="str">
            <v>17944.000035/93-91</v>
          </cell>
          <cell r="C64" t="str">
            <v>PF1705166</v>
          </cell>
          <cell r="D64" t="str">
            <v>TR</v>
          </cell>
          <cell r="E64">
            <v>0</v>
          </cell>
          <cell r="F64">
            <v>0.12</v>
          </cell>
          <cell r="G64">
            <v>0</v>
          </cell>
          <cell r="H64">
            <v>0</v>
          </cell>
          <cell r="J64">
            <v>0</v>
          </cell>
          <cell r="K64" t="str">
            <v>inscrito em DAU, Mem. PGFN/CDA 2083, 05.10.98</v>
          </cell>
          <cell r="L64">
            <v>47064276</v>
          </cell>
          <cell r="M64" t="str">
            <v>16.06.92</v>
          </cell>
          <cell r="N64" t="str">
            <v>adiantamento de projeto filmico</v>
          </cell>
          <cell r="O64">
            <v>0</v>
          </cell>
        </row>
        <row r="65">
          <cell r="A65" t="str">
            <v>EMBRAFILME3-SARUE FILMES LTDA.</v>
          </cell>
          <cell r="B65" t="str">
            <v>40093.000103/89-80</v>
          </cell>
          <cell r="C65" t="str">
            <v>PF1705167</v>
          </cell>
          <cell r="D65" t="str">
            <v>TR</v>
          </cell>
          <cell r="E65">
            <v>0</v>
          </cell>
          <cell r="F65">
            <v>0.12</v>
          </cell>
          <cell r="G65">
            <v>0</v>
          </cell>
          <cell r="H65">
            <v>0</v>
          </cell>
          <cell r="J65">
            <v>0</v>
          </cell>
          <cell r="K65" t="str">
            <v>inscrito em DAU, Mem. PGFN/CDA 2083, 05.10.98</v>
          </cell>
          <cell r="L65">
            <v>29835669.399999999</v>
          </cell>
          <cell r="M65" t="str">
            <v>16.06.92</v>
          </cell>
          <cell r="N65" t="str">
            <v>adiantamento de projeto filmico</v>
          </cell>
          <cell r="O65">
            <v>0</v>
          </cell>
        </row>
        <row r="66">
          <cell r="A66" t="str">
            <v>EMBRAFILME4/Banana Split Prod. cinematograficas</v>
          </cell>
          <cell r="D66" t="str">
            <v>TR</v>
          </cell>
          <cell r="F66">
            <v>0.12</v>
          </cell>
          <cell r="H66">
            <v>0</v>
          </cell>
          <cell r="J66">
            <v>0</v>
          </cell>
          <cell r="K66" t="str">
            <v>inscrito na DAU</v>
          </cell>
          <cell r="L66">
            <v>171563956.81999999</v>
          </cell>
          <cell r="M66" t="str">
            <v>16.06.92</v>
          </cell>
          <cell r="N66" t="str">
            <v>financiamento finep</v>
          </cell>
          <cell r="O66">
            <v>0</v>
          </cell>
        </row>
        <row r="67">
          <cell r="A67" t="str">
            <v>EMBRAFILME4/ENCONTRO prod. Cinematograficas</v>
          </cell>
          <cell r="D67" t="str">
            <v>TR</v>
          </cell>
          <cell r="F67">
            <v>0.12</v>
          </cell>
          <cell r="H67">
            <v>0</v>
          </cell>
          <cell r="J67">
            <v>0</v>
          </cell>
          <cell r="K67" t="str">
            <v>inscrito na DAU.MEMO COFEM/DIESP 4680(258), 14.09.95</v>
          </cell>
          <cell r="L67">
            <v>419493379.55000001</v>
          </cell>
          <cell r="M67" t="str">
            <v>16.06.92</v>
          </cell>
          <cell r="N67" t="str">
            <v>financiamento finep</v>
          </cell>
          <cell r="O67">
            <v>0</v>
          </cell>
        </row>
        <row r="68">
          <cell r="A68" t="str">
            <v>EMBRAFILME4/FILMES DO BRASIL LTDA.</v>
          </cell>
          <cell r="D68" t="str">
            <v>TR</v>
          </cell>
          <cell r="F68">
            <v>0.12</v>
          </cell>
          <cell r="H68">
            <v>0</v>
          </cell>
          <cell r="J68">
            <v>0</v>
          </cell>
          <cell r="K68" t="str">
            <v>inscrito na DAU</v>
          </cell>
          <cell r="L68">
            <v>121898398.5</v>
          </cell>
          <cell r="M68" t="str">
            <v>16.06.92</v>
          </cell>
          <cell r="N68" t="str">
            <v>financiamento finep</v>
          </cell>
          <cell r="O68">
            <v>0</v>
          </cell>
        </row>
        <row r="69">
          <cell r="A69" t="str">
            <v>EMBRAFILME4/PONTO FILMES</v>
          </cell>
          <cell r="B69" t="str">
            <v>40093.000056/89-00</v>
          </cell>
          <cell r="D69" t="str">
            <v>TR</v>
          </cell>
          <cell r="F69">
            <v>0.12</v>
          </cell>
          <cell r="H69">
            <v>0</v>
          </cell>
          <cell r="J69">
            <v>0</v>
          </cell>
          <cell r="K69" t="str">
            <v>inscrito na DAU</v>
          </cell>
          <cell r="L69">
            <v>55279399.700000003</v>
          </cell>
          <cell r="M69" t="str">
            <v>16.06.92</v>
          </cell>
          <cell r="N69" t="str">
            <v>financiamento finep</v>
          </cell>
          <cell r="O69">
            <v>0</v>
          </cell>
        </row>
        <row r="70">
          <cell r="A70" t="str">
            <v>EMBRAFILME4/PROD.CINEMAT. L.C.BARRETO</v>
          </cell>
          <cell r="B70" t="str">
            <v>10168.00292/93-01</v>
          </cell>
          <cell r="D70" t="str">
            <v>TR</v>
          </cell>
          <cell r="F70">
            <v>0.12</v>
          </cell>
          <cell r="K70" t="str">
            <v>baixa por perda de objeto;Nota STN/DIESP 852, de 06.05.97</v>
          </cell>
          <cell r="L70">
            <v>273443559.55000001</v>
          </cell>
          <cell r="M70" t="str">
            <v>16.06.92</v>
          </cell>
          <cell r="N70" t="str">
            <v>financiamento finep</v>
          </cell>
          <cell r="O70">
            <v>0</v>
          </cell>
        </row>
        <row r="71">
          <cell r="A71" t="str">
            <v>EMBRAFILME4-PONTO FILMES</v>
          </cell>
          <cell r="B71" t="str">
            <v>23093.000389/86-41</v>
          </cell>
          <cell r="C71" t="str">
            <v>PF1705171</v>
          </cell>
          <cell r="D71" t="str">
            <v>TR</v>
          </cell>
          <cell r="E71">
            <v>0</v>
          </cell>
          <cell r="F71">
            <v>0.12</v>
          </cell>
          <cell r="G71">
            <v>0</v>
          </cell>
          <cell r="K71" t="str">
            <v>Baixado. Perda de objeto.Nt.STN/COAFI/DIESP 1946, 05.11.97</v>
          </cell>
          <cell r="L71">
            <v>160487187.69999999</v>
          </cell>
          <cell r="M71" t="str">
            <v>16.06.92</v>
          </cell>
          <cell r="N71" t="str">
            <v>financiamentos finep</v>
          </cell>
          <cell r="O71">
            <v>0</v>
          </cell>
        </row>
        <row r="72">
          <cell r="A72" t="str">
            <v>EMBRAFILME5/Arte 4 Prod. Artisticas</v>
          </cell>
          <cell r="D72" t="str">
            <v>TR</v>
          </cell>
          <cell r="F72">
            <v>0.12</v>
          </cell>
          <cell r="H72">
            <v>0</v>
          </cell>
          <cell r="J72">
            <v>0</v>
          </cell>
          <cell r="K72" t="str">
            <v>inscrito na DAU</v>
          </cell>
          <cell r="L72">
            <v>162018862.96000001</v>
          </cell>
          <cell r="M72" t="str">
            <v>16.06.92</v>
          </cell>
          <cell r="N72" t="str">
            <v>outros financiamentos a produtores</v>
          </cell>
        </row>
        <row r="73">
          <cell r="A73" t="str">
            <v>EMBRAFILME5/CPC Centro Prod. Com.</v>
          </cell>
          <cell r="D73" t="str">
            <v>TR</v>
          </cell>
          <cell r="F73">
            <v>0.12</v>
          </cell>
          <cell r="H73">
            <v>0</v>
          </cell>
          <cell r="J73">
            <v>0</v>
          </cell>
          <cell r="K73" t="str">
            <v>inscrito na DAU</v>
          </cell>
          <cell r="L73">
            <v>25526910.09</v>
          </cell>
          <cell r="M73" t="str">
            <v>16.06.92</v>
          </cell>
          <cell r="N73" t="str">
            <v>outros financiamentos a produtores</v>
          </cell>
        </row>
        <row r="74">
          <cell r="A74" t="str">
            <v>EMBRAFILME5/Presença Filmes</v>
          </cell>
          <cell r="D74" t="str">
            <v>TR</v>
          </cell>
          <cell r="F74">
            <v>0.12</v>
          </cell>
          <cell r="H74">
            <v>0</v>
          </cell>
          <cell r="J74">
            <v>0</v>
          </cell>
          <cell r="K74" t="str">
            <v>inscrito na DAU</v>
          </cell>
          <cell r="L74">
            <v>43450798.18</v>
          </cell>
          <cell r="M74" t="str">
            <v>16.06.92</v>
          </cell>
          <cell r="N74" t="str">
            <v>outros financiamentos a produtores</v>
          </cell>
        </row>
        <row r="75">
          <cell r="A75" t="str">
            <v>EMBRAFILME5/Produção Cinemat. LC Barreto</v>
          </cell>
          <cell r="B75" t="str">
            <v>10168.002921/93-01</v>
          </cell>
          <cell r="D75" t="str">
            <v>TR</v>
          </cell>
          <cell r="F75">
            <v>0.12</v>
          </cell>
          <cell r="K75" t="str">
            <v>baixado por perda de objeto; encaminhado ao MINC Nota STN/DIESP 852, de 6.5.97</v>
          </cell>
          <cell r="L75">
            <v>461255746.63999999</v>
          </cell>
          <cell r="M75" t="str">
            <v>16.06.92</v>
          </cell>
          <cell r="N75" t="str">
            <v>outros financiamentos a produtores</v>
          </cell>
        </row>
        <row r="76">
          <cell r="A76" t="str">
            <v>EMBRAFILME5/Silvio Back Prod. cinematográfica</v>
          </cell>
          <cell r="D76" t="str">
            <v>TR</v>
          </cell>
          <cell r="F76">
            <v>0.12</v>
          </cell>
          <cell r="H76">
            <v>0</v>
          </cell>
          <cell r="J76">
            <v>0</v>
          </cell>
          <cell r="K76" t="str">
            <v>inscrito na DAU</v>
          </cell>
          <cell r="L76">
            <v>7972360.7800000003</v>
          </cell>
          <cell r="M76" t="str">
            <v>16.06.92</v>
          </cell>
          <cell r="N76" t="str">
            <v>outros financiamentos a produtores</v>
          </cell>
        </row>
        <row r="77">
          <cell r="A77" t="str">
            <v>EMBRAFILME5/SINCROCINE Prod. cinematográfica</v>
          </cell>
          <cell r="B77" t="str">
            <v>40093.000024/90-49</v>
          </cell>
          <cell r="D77" t="str">
            <v>TR</v>
          </cell>
          <cell r="F77">
            <v>0.12</v>
          </cell>
          <cell r="K77" t="str">
            <v>baixado por perda de objeto; encaminhado ao MINC Nota STN/DIESP 852, de 6.5.97</v>
          </cell>
          <cell r="L77">
            <v>1285026.94</v>
          </cell>
          <cell r="M77" t="str">
            <v>16.06.92</v>
          </cell>
          <cell r="N77" t="str">
            <v>outros financiamentos a produtores</v>
          </cell>
        </row>
        <row r="78">
          <cell r="A78" t="str">
            <v>EMBRAFILME5-CINEVILE PROD. ARTISTICAS</v>
          </cell>
          <cell r="B78" t="str">
            <v>40093.000018/88-21</v>
          </cell>
          <cell r="C78" t="str">
            <v>PF1705173</v>
          </cell>
          <cell r="D78" t="str">
            <v>TR</v>
          </cell>
          <cell r="E78">
            <v>0</v>
          </cell>
          <cell r="F78">
            <v>0.12</v>
          </cell>
          <cell r="G78">
            <v>0</v>
          </cell>
          <cell r="H78">
            <v>0</v>
          </cell>
          <cell r="J78">
            <v>0</v>
          </cell>
          <cell r="K78" t="str">
            <v>inscrição DAU nº 70 6 98 000783-01</v>
          </cell>
          <cell r="L78">
            <v>15900567.57</v>
          </cell>
          <cell r="M78" t="str">
            <v>16.06.92</v>
          </cell>
          <cell r="N78" t="str">
            <v>outros financiamentos a produtores</v>
          </cell>
          <cell r="O78">
            <v>0</v>
          </cell>
        </row>
        <row r="79">
          <cell r="A79" t="str">
            <v>EMBRAFILME5-DOCUMENTA PROD.ARTISTICAS</v>
          </cell>
          <cell r="B79" t="str">
            <v>40093.000107/88-50</v>
          </cell>
          <cell r="C79" t="str">
            <v>PF1705174</v>
          </cell>
          <cell r="D79" t="str">
            <v>TR</v>
          </cell>
          <cell r="E79">
            <v>0</v>
          </cell>
          <cell r="F79">
            <v>0.12</v>
          </cell>
          <cell r="G79">
            <v>0</v>
          </cell>
          <cell r="K79" t="str">
            <v>Baixado. Perda de objeto.Nt.STN/COAFI/DIESP 1945, 05.11.97</v>
          </cell>
          <cell r="L79">
            <v>202371.4</v>
          </cell>
          <cell r="M79" t="str">
            <v>16.06.92</v>
          </cell>
          <cell r="N79" t="str">
            <v>outros financiamentos a produtores</v>
          </cell>
          <cell r="O79">
            <v>0</v>
          </cell>
        </row>
        <row r="80">
          <cell r="A80" t="str">
            <v>EMBRAFILME5-NADIA FILMES LTDA.</v>
          </cell>
          <cell r="B80" t="str">
            <v>17944.000436/93-32</v>
          </cell>
          <cell r="C80" t="str">
            <v>PF1705175</v>
          </cell>
          <cell r="D80" t="str">
            <v>TR</v>
          </cell>
          <cell r="E80">
            <v>0</v>
          </cell>
          <cell r="F80">
            <v>0.12</v>
          </cell>
          <cell r="G80">
            <v>0</v>
          </cell>
          <cell r="H80">
            <v>0</v>
          </cell>
          <cell r="J80">
            <v>0</v>
          </cell>
          <cell r="K80" t="str">
            <v>inscrito na DAU</v>
          </cell>
          <cell r="L80">
            <v>4502.3500000000004</v>
          </cell>
          <cell r="M80" t="str">
            <v>16.06.92</v>
          </cell>
          <cell r="N80" t="str">
            <v>outros financiamentos a produtores</v>
          </cell>
        </row>
        <row r="81">
          <cell r="A81" t="str">
            <v>EMBRAFILME5-NUNO CESAR P. ABREU</v>
          </cell>
          <cell r="B81" t="str">
            <v>23093.000210/86-46</v>
          </cell>
          <cell r="C81" t="str">
            <v>PF1705176</v>
          </cell>
          <cell r="D81" t="str">
            <v>TR</v>
          </cell>
          <cell r="E81">
            <v>0</v>
          </cell>
          <cell r="F81">
            <v>0.12</v>
          </cell>
          <cell r="G81">
            <v>0</v>
          </cell>
          <cell r="H81">
            <v>0</v>
          </cell>
          <cell r="J81">
            <v>0</v>
          </cell>
          <cell r="K81" t="str">
            <v>inscrito na DAU em 31.03.95</v>
          </cell>
          <cell r="L81">
            <v>149.30000000000001</v>
          </cell>
          <cell r="M81" t="str">
            <v>16.06.92</v>
          </cell>
          <cell r="N81" t="str">
            <v>outros financiamentos a produtores</v>
          </cell>
          <cell r="O81">
            <v>0</v>
          </cell>
        </row>
        <row r="82">
          <cell r="A82" t="str">
            <v>EMBRAFILME6/1001 Filmes Ltda</v>
          </cell>
          <cell r="B82" t="str">
            <v>23093.00008/86-49</v>
          </cell>
          <cell r="D82" t="str">
            <v>TR</v>
          </cell>
          <cell r="F82">
            <v>0.12</v>
          </cell>
          <cell r="H82">
            <v>0</v>
          </cell>
          <cell r="J82">
            <v>0</v>
          </cell>
          <cell r="K82" t="str">
            <v>inscrito na DAU</v>
          </cell>
          <cell r="L82">
            <v>640829.11</v>
          </cell>
          <cell r="M82" t="str">
            <v>30.09.91</v>
          </cell>
          <cell r="N82" t="str">
            <v>co-produção</v>
          </cell>
        </row>
        <row r="83">
          <cell r="A83" t="str">
            <v>EMBRAFILME6/Carlos Hugo C. Produç Cinematografic.</v>
          </cell>
          <cell r="B83" t="str">
            <v>23093.000443/86-94</v>
          </cell>
          <cell r="D83" t="str">
            <v>TR</v>
          </cell>
          <cell r="F83">
            <v>0.12</v>
          </cell>
          <cell r="H83">
            <v>0</v>
          </cell>
          <cell r="J83">
            <v>0</v>
          </cell>
          <cell r="K83" t="str">
            <v>inscrito na DAU</v>
          </cell>
          <cell r="L83">
            <v>22901344.719999999</v>
          </cell>
          <cell r="M83" t="str">
            <v>30.09.91</v>
          </cell>
          <cell r="N83" t="str">
            <v>co-produção</v>
          </cell>
        </row>
        <row r="84">
          <cell r="A84" t="str">
            <v>EMBRAFILME6/Coletiva Prod. Cinemat.</v>
          </cell>
          <cell r="B84" t="str">
            <v>23093.000195/86-54</v>
          </cell>
          <cell r="D84" t="str">
            <v>TR</v>
          </cell>
          <cell r="F84">
            <v>0.12</v>
          </cell>
          <cell r="H84">
            <v>0</v>
          </cell>
          <cell r="J84">
            <v>0</v>
          </cell>
          <cell r="K84" t="str">
            <v>inscrito na DAU</v>
          </cell>
          <cell r="N84" t="str">
            <v>co-produção</v>
          </cell>
        </row>
        <row r="85">
          <cell r="A85" t="str">
            <v>EMBRAFILME6/Guerra Filmes Ltda.</v>
          </cell>
          <cell r="B85" t="str">
            <v>40093.000164/89-74</v>
          </cell>
          <cell r="D85" t="str">
            <v>TR</v>
          </cell>
          <cell r="F85">
            <v>0.12</v>
          </cell>
          <cell r="H85">
            <v>0</v>
          </cell>
          <cell r="J85">
            <v>0</v>
          </cell>
          <cell r="K85" t="str">
            <v>inscrito na DAU</v>
          </cell>
          <cell r="L85">
            <v>87608699.879999995</v>
          </cell>
          <cell r="M85" t="str">
            <v>30.09.91</v>
          </cell>
          <cell r="N85" t="str">
            <v>co-produção</v>
          </cell>
        </row>
        <row r="86">
          <cell r="A86" t="str">
            <v>EMBRAFILME6/Produções cinemat. Mapa</v>
          </cell>
          <cell r="B86" t="str">
            <v>23093.000273/86-66</v>
          </cell>
          <cell r="D86" t="str">
            <v>TR</v>
          </cell>
          <cell r="F86">
            <v>0.12</v>
          </cell>
          <cell r="H86">
            <v>0</v>
          </cell>
          <cell r="J86">
            <v>0</v>
          </cell>
          <cell r="K86" t="str">
            <v>inscrito na DAU</v>
          </cell>
          <cell r="N86" t="str">
            <v>co-produção</v>
          </cell>
        </row>
        <row r="87">
          <cell r="A87" t="str">
            <v xml:space="preserve">EMBRAFILME6-CASA DE IMAGEM, CIN. VIDEO </v>
          </cell>
          <cell r="B87" t="str">
            <v>40093.00018/90-46</v>
          </cell>
          <cell r="C87" t="str">
            <v>PF1705178</v>
          </cell>
          <cell r="D87" t="str">
            <v>TR</v>
          </cell>
          <cell r="E87">
            <v>0</v>
          </cell>
          <cell r="F87">
            <v>0.12</v>
          </cell>
          <cell r="G87">
            <v>0</v>
          </cell>
          <cell r="K87" t="str">
            <v>baixado por não constituir haver, conforme Parecer PGFN de 11.07.96, incluso nos autos</v>
          </cell>
          <cell r="L87">
            <v>32136888.960000001</v>
          </cell>
          <cell r="M87" t="str">
            <v>30.09.91</v>
          </cell>
          <cell r="N87" t="str">
            <v>co-produção</v>
          </cell>
        </row>
        <row r="88">
          <cell r="A88" t="str">
            <v>EMBRAFILME6-FILMES DA LIRA PRODUCOES</v>
          </cell>
          <cell r="B88" t="str">
            <v>40093.000078/89-34</v>
          </cell>
          <cell r="C88" t="str">
            <v>PF1705177</v>
          </cell>
          <cell r="D88" t="str">
            <v>TR</v>
          </cell>
          <cell r="E88" t="str">
            <v xml:space="preserve"> </v>
          </cell>
          <cell r="F88">
            <v>0.12</v>
          </cell>
          <cell r="G88" t="str">
            <v xml:space="preserve"> </v>
          </cell>
          <cell r="H88">
            <v>0</v>
          </cell>
          <cell r="J88">
            <v>0</v>
          </cell>
          <cell r="K88" t="str">
            <v>inscrito na DAU</v>
          </cell>
          <cell r="L88">
            <v>5093165.8600000003</v>
          </cell>
          <cell r="M88" t="str">
            <v>30.09.91</v>
          </cell>
          <cell r="N88" t="str">
            <v>co-produção</v>
          </cell>
        </row>
        <row r="89">
          <cell r="A89" t="str">
            <v>IAA - AL USINA MUSSUREPE</v>
          </cell>
          <cell r="B89" t="str">
            <v>17944.000540/93-54</v>
          </cell>
          <cell r="C89" t="str">
            <v>PF1705107</v>
          </cell>
          <cell r="D89" t="str">
            <v>TR</v>
          </cell>
          <cell r="E89">
            <v>0</v>
          </cell>
          <cell r="F89">
            <v>0.12</v>
          </cell>
          <cell r="G89">
            <v>0</v>
          </cell>
          <cell r="H89">
            <v>0</v>
          </cell>
          <cell r="J89">
            <v>0</v>
          </cell>
          <cell r="K89" t="str">
            <v>inscrito em DAU, Mem. PGFN/CDA 2083, 05.10.98</v>
          </cell>
          <cell r="L89">
            <v>11651662692.870001</v>
          </cell>
          <cell r="M89" t="str">
            <v>31.01.92</v>
          </cell>
        </row>
        <row r="90">
          <cell r="A90" t="str">
            <v>IAA Cia Acucareira Riobranquense</v>
          </cell>
          <cell r="B90" t="str">
            <v>17944.000201/96-10</v>
          </cell>
          <cell r="C90" t="str">
            <v>PF1705231</v>
          </cell>
          <cell r="D90" t="str">
            <v>IGP-DI</v>
          </cell>
          <cell r="E90">
            <v>0</v>
          </cell>
          <cell r="F90">
            <v>0.06</v>
          </cell>
          <cell r="G90">
            <v>0</v>
          </cell>
          <cell r="H90">
            <v>0</v>
          </cell>
          <cell r="J90">
            <v>0</v>
          </cell>
          <cell r="K90" t="str">
            <v>inscrito em DAU</v>
          </cell>
          <cell r="L90">
            <v>95053054.599999994</v>
          </cell>
          <cell r="M90" t="str">
            <v>16.07.95</v>
          </cell>
          <cell r="N90" t="str">
            <v>credor:BDMG, CONTRATO 249/TN</v>
          </cell>
          <cell r="O90">
            <v>0</v>
          </cell>
        </row>
        <row r="91">
          <cell r="A91" t="str">
            <v>IAA Cia Açucareira Usina Santo André do Rio Una</v>
          </cell>
          <cell r="B91" t="str">
            <v>17944.000541/99-11</v>
          </cell>
          <cell r="C91" t="str">
            <v>PF1705404</v>
          </cell>
          <cell r="D91" t="str">
            <v>TR</v>
          </cell>
          <cell r="E91">
            <v>0</v>
          </cell>
          <cell r="F91">
            <v>0.12</v>
          </cell>
          <cell r="G91">
            <v>0</v>
          </cell>
          <cell r="H91">
            <v>0</v>
          </cell>
          <cell r="J91">
            <v>0</v>
          </cell>
          <cell r="K91" t="str">
            <v>inscrição DAU nº 40 6 99 015126-80</v>
          </cell>
          <cell r="L91" t="str">
            <v>Cr$ 20.085.741,56</v>
          </cell>
          <cell r="M91" t="str">
            <v>21.11.80</v>
          </cell>
          <cell r="N91" t="str">
            <v>Não consta do relatório do Liquidante</v>
          </cell>
          <cell r="O91">
            <v>0</v>
          </cell>
        </row>
        <row r="92">
          <cell r="A92" t="str">
            <v>IAA COPAMINAS</v>
          </cell>
          <cell r="B92" t="str">
            <v>17944.000051/98-52</v>
          </cell>
          <cell r="C92" t="str">
            <v>PF1705232</v>
          </cell>
          <cell r="D92" t="str">
            <v>IGP-DI</v>
          </cell>
          <cell r="E92">
            <v>0</v>
          </cell>
          <cell r="F92">
            <v>0.06</v>
          </cell>
          <cell r="G92">
            <v>0</v>
          </cell>
          <cell r="H92">
            <v>0</v>
          </cell>
          <cell r="J92">
            <v>0</v>
          </cell>
          <cell r="K92" t="str">
            <v>inscrição DAU nº 40 6 00 001059-33</v>
          </cell>
          <cell r="O92">
            <v>0</v>
          </cell>
        </row>
        <row r="93">
          <cell r="A93" t="str">
            <v>IAA-AL Cia. Agroind. Nossa S. do Carmo</v>
          </cell>
          <cell r="B93" t="str">
            <v>10480.004393/93-19</v>
          </cell>
          <cell r="C93" t="str">
            <v>PF1705180</v>
          </cell>
          <cell r="D93" t="str">
            <v>TR</v>
          </cell>
          <cell r="E93">
            <v>0</v>
          </cell>
          <cell r="F93">
            <v>0.12</v>
          </cell>
          <cell r="G93">
            <v>0</v>
          </cell>
          <cell r="H93">
            <v>0</v>
          </cell>
          <cell r="J93">
            <v>0</v>
          </cell>
          <cell r="K93" t="str">
            <v>inscrição DAU nº 40 6 00 000487-69</v>
          </cell>
          <cell r="L93">
            <v>1184941058.74</v>
          </cell>
          <cell r="M93" t="str">
            <v>31.01.92</v>
          </cell>
          <cell r="O93">
            <v>0</v>
          </cell>
        </row>
        <row r="94">
          <cell r="A94" t="str">
            <v>IAA-AL Cia. Uniao- Refinaria de Açucar e Café</v>
          </cell>
          <cell r="B94" t="str">
            <v>17944.000952/92-31</v>
          </cell>
          <cell r="C94" t="str">
            <v>PF1705185</v>
          </cell>
          <cell r="D94" t="str">
            <v>TR</v>
          </cell>
          <cell r="E94">
            <v>0</v>
          </cell>
          <cell r="F94">
            <v>0.12</v>
          </cell>
          <cell r="G94">
            <v>0</v>
          </cell>
          <cell r="H94">
            <v>0</v>
          </cell>
          <cell r="J94">
            <v>0</v>
          </cell>
          <cell r="K94" t="str">
            <v>MICT.Despacho de 27.02.98 - em diligência</v>
          </cell>
          <cell r="L94">
            <v>1.45</v>
          </cell>
          <cell r="M94" t="str">
            <v>31.01.92</v>
          </cell>
          <cell r="N94" t="str">
            <v>valor histórico. processo naõ localizado pelo inventariante</v>
          </cell>
          <cell r="O94">
            <v>0</v>
          </cell>
        </row>
        <row r="95">
          <cell r="A95" t="str">
            <v>IAA-AL Cooperativa Reg.Prod.Açucar Alc - COOPALAG</v>
          </cell>
          <cell r="B95" t="str">
            <v>17944.000170/95-07</v>
          </cell>
          <cell r="C95" t="str">
            <v>PF1705179</v>
          </cell>
          <cell r="D95" t="str">
            <v>TR</v>
          </cell>
          <cell r="E95">
            <v>0</v>
          </cell>
          <cell r="F95">
            <v>0.12</v>
          </cell>
          <cell r="G95">
            <v>0</v>
          </cell>
          <cell r="H95">
            <v>0</v>
          </cell>
          <cell r="J95">
            <v>0</v>
          </cell>
          <cell r="K95" t="str">
            <v>Baixa, tendo em vista a precariedade da documentação comprobatória do débito. Esgotados todos os recursos para localização de tais documentos.</v>
          </cell>
          <cell r="L95">
            <v>4168626825.5100002</v>
          </cell>
          <cell r="M95" t="str">
            <v>31.01.92</v>
          </cell>
          <cell r="O95">
            <v>0</v>
          </cell>
        </row>
        <row r="96">
          <cell r="A96" t="str">
            <v>IAA-AL Refinaria Antunes</v>
          </cell>
          <cell r="B96" t="str">
            <v>17944.000952/92-31</v>
          </cell>
          <cell r="C96" t="str">
            <v>PF1705183</v>
          </cell>
          <cell r="D96" t="str">
            <v>TR</v>
          </cell>
          <cell r="E96">
            <v>0</v>
          </cell>
          <cell r="F96">
            <v>0.12</v>
          </cell>
          <cell r="G96">
            <v>0</v>
          </cell>
          <cell r="H96">
            <v>0</v>
          </cell>
          <cell r="J96">
            <v>0</v>
          </cell>
          <cell r="K96" t="str">
            <v>MICT.Despacho de 27.02.98 - em diligência</v>
          </cell>
          <cell r="L96">
            <v>0.87</v>
          </cell>
          <cell r="M96" t="str">
            <v>31.01.92</v>
          </cell>
          <cell r="N96" t="str">
            <v>valor histórico. processo naõ localizado pelo inventariante</v>
          </cell>
          <cell r="O96">
            <v>0</v>
          </cell>
        </row>
        <row r="97">
          <cell r="A97" t="str">
            <v xml:space="preserve">IAA-AL Refinaria Emilio Romani </v>
          </cell>
          <cell r="B97" t="str">
            <v>17944.000952/92-31</v>
          </cell>
          <cell r="C97" t="str">
            <v>PF1705182</v>
          </cell>
          <cell r="D97" t="str">
            <v>TR</v>
          </cell>
          <cell r="E97">
            <v>0</v>
          </cell>
          <cell r="F97">
            <v>0.12</v>
          </cell>
          <cell r="G97">
            <v>0</v>
          </cell>
          <cell r="H97">
            <v>0</v>
          </cell>
          <cell r="J97">
            <v>0</v>
          </cell>
          <cell r="K97" t="str">
            <v>MICT.Despacho de 27.02.98 - em diligência</v>
          </cell>
          <cell r="L97">
            <v>0.21</v>
          </cell>
          <cell r="M97" t="str">
            <v>31.01.92</v>
          </cell>
          <cell r="N97" t="str">
            <v>valor histórico. processo naõ localizado pelo inventariante</v>
          </cell>
          <cell r="O97">
            <v>0</v>
          </cell>
        </row>
        <row r="98">
          <cell r="A98" t="str">
            <v>IAA-AL Refinaria Piedade</v>
          </cell>
          <cell r="B98" t="str">
            <v>17944.000952/92-31</v>
          </cell>
          <cell r="C98" t="str">
            <v>PF1705184</v>
          </cell>
          <cell r="D98" t="str">
            <v>TR</v>
          </cell>
          <cell r="E98">
            <v>0</v>
          </cell>
          <cell r="F98">
            <v>0.12</v>
          </cell>
          <cell r="G98">
            <v>0</v>
          </cell>
          <cell r="H98">
            <v>0</v>
          </cell>
          <cell r="J98">
            <v>0</v>
          </cell>
          <cell r="K98" t="str">
            <v>MICT.Despacho de 27.02.98 - em diligência</v>
          </cell>
          <cell r="L98">
            <v>0.47</v>
          </cell>
          <cell r="M98" t="str">
            <v>31.01.92</v>
          </cell>
          <cell r="N98" t="str">
            <v>valor histórico. processo naõ localizado pelo inventariante</v>
          </cell>
          <cell r="O98">
            <v>0</v>
          </cell>
        </row>
        <row r="99">
          <cell r="A99" t="str">
            <v xml:space="preserve">IAA-AL Refinaria Regiao Centro-Sul </v>
          </cell>
          <cell r="B99" t="str">
            <v>17944.000952/92-31</v>
          </cell>
          <cell r="C99" t="str">
            <v>PF1705181</v>
          </cell>
          <cell r="D99" t="str">
            <v>TR</v>
          </cell>
          <cell r="E99">
            <v>0</v>
          </cell>
          <cell r="F99">
            <v>0.12</v>
          </cell>
          <cell r="G99">
            <v>0</v>
          </cell>
          <cell r="H99">
            <v>0</v>
          </cell>
          <cell r="J99">
            <v>0</v>
          </cell>
          <cell r="K99" t="str">
            <v>MICT.Despacho de 27.02.98 - em diligência</v>
          </cell>
          <cell r="L99">
            <v>0.82</v>
          </cell>
          <cell r="M99" t="str">
            <v>31.01.92</v>
          </cell>
          <cell r="N99" t="str">
            <v>valor histórico. processo naõ localizado pelo inventariante</v>
          </cell>
          <cell r="O99">
            <v>0</v>
          </cell>
        </row>
        <row r="100">
          <cell r="A100" t="str">
            <v>IAA-PE Amorim Primo-Refinaria Cruzeiro</v>
          </cell>
          <cell r="B100" t="str">
            <v>17944.000548/93-66</v>
          </cell>
          <cell r="C100" t="str">
            <v>PF1705186</v>
          </cell>
          <cell r="D100" t="str">
            <v>TR</v>
          </cell>
          <cell r="E100">
            <v>0</v>
          </cell>
          <cell r="F100">
            <v>0.12</v>
          </cell>
          <cell r="G100">
            <v>0</v>
          </cell>
          <cell r="H100">
            <v>0</v>
          </cell>
          <cell r="J100">
            <v>0</v>
          </cell>
          <cell r="K100" t="str">
            <v>inscrição DAU nº 40 6 99 020927-49</v>
          </cell>
          <cell r="L100">
            <v>44212295193.669998</v>
          </cell>
          <cell r="M100" t="str">
            <v>31.01.92</v>
          </cell>
          <cell r="O100">
            <v>0</v>
          </cell>
        </row>
        <row r="101">
          <cell r="A101" t="str">
            <v>IAA-PE Cia. Agroind. Nossa S. do Carmo</v>
          </cell>
          <cell r="B101" t="str">
            <v>10168.002571/93-93</v>
          </cell>
          <cell r="C101" t="str">
            <v>PF1705190</v>
          </cell>
          <cell r="D101" t="str">
            <v>TR</v>
          </cell>
          <cell r="E101">
            <v>0</v>
          </cell>
          <cell r="F101">
            <v>0.12</v>
          </cell>
          <cell r="G101">
            <v>0</v>
          </cell>
          <cell r="H101">
            <v>0</v>
          </cell>
          <cell r="J101">
            <v>0</v>
          </cell>
          <cell r="K101" t="str">
            <v>inscrição DAU nº 40 6 00 000486-88</v>
          </cell>
          <cell r="L101">
            <v>141512740.66</v>
          </cell>
          <cell r="M101" t="str">
            <v>31.01.92</v>
          </cell>
          <cell r="O101">
            <v>0</v>
          </cell>
        </row>
        <row r="102">
          <cell r="A102" t="str">
            <v>IAA-PE Coop. Prod. Acucar Alcool PE</v>
          </cell>
          <cell r="B102" t="str">
            <v>17944.000727/98-90</v>
          </cell>
          <cell r="C102" t="str">
            <v>PF1705187</v>
          </cell>
          <cell r="D102" t="str">
            <v>TR</v>
          </cell>
          <cell r="E102">
            <v>0</v>
          </cell>
          <cell r="F102">
            <v>0.12</v>
          </cell>
          <cell r="G102">
            <v>0</v>
          </cell>
          <cell r="H102">
            <v>0</v>
          </cell>
          <cell r="J102">
            <v>0</v>
          </cell>
          <cell r="K102" t="str">
            <v>inscrição DAU nº 40 6 00 000451-58</v>
          </cell>
          <cell r="L102">
            <v>480270356.11000001</v>
          </cell>
          <cell r="M102" t="str">
            <v>31.01.92</v>
          </cell>
          <cell r="O102">
            <v>0</v>
          </cell>
        </row>
        <row r="103">
          <cell r="A103" t="str">
            <v>IAA-PE RFFSA</v>
          </cell>
          <cell r="B103" t="str">
            <v>17944.000136/96-41</v>
          </cell>
          <cell r="C103" t="str">
            <v>PF1705188</v>
          </cell>
          <cell r="D103" t="str">
            <v>TR</v>
          </cell>
          <cell r="E103">
            <v>0</v>
          </cell>
          <cell r="F103">
            <v>0.12</v>
          </cell>
          <cell r="G103">
            <v>0</v>
          </cell>
          <cell r="H103">
            <v>0</v>
          </cell>
          <cell r="J103">
            <v>0</v>
          </cell>
          <cell r="K103" t="str">
            <v>liquidado em 26.08.98, pelo valor de R$ 1.820.169,96</v>
          </cell>
          <cell r="L103">
            <v>505220351.58999997</v>
          </cell>
          <cell r="M103" t="str">
            <v>31.01.92</v>
          </cell>
        </row>
        <row r="104">
          <cell r="A104" t="str">
            <v>IAA-PE Usina Serro Azul</v>
          </cell>
          <cell r="B104" t="str">
            <v>17944.000454/93-14</v>
          </cell>
          <cell r="C104" t="str">
            <v>PF1705191</v>
          </cell>
          <cell r="D104" t="str">
            <v>TR</v>
          </cell>
          <cell r="E104">
            <v>0</v>
          </cell>
          <cell r="F104">
            <v>0.12</v>
          </cell>
          <cell r="G104">
            <v>0</v>
          </cell>
          <cell r="H104">
            <v>0</v>
          </cell>
          <cell r="J104">
            <v>0</v>
          </cell>
          <cell r="K104" t="str">
            <v>inscrição DAU nº 40 6 00 000485-05</v>
          </cell>
          <cell r="L104">
            <v>1269756012.3499999</v>
          </cell>
          <cell r="M104" t="str">
            <v>31.01.92</v>
          </cell>
          <cell r="N104" t="str">
            <v>Espolio de José Piauhylino Gomes de Melo</v>
          </cell>
          <cell r="O104">
            <v>0</v>
          </cell>
        </row>
        <row r="105">
          <cell r="A105" t="str">
            <v>IAA-PE Usina Treze de Maio</v>
          </cell>
          <cell r="B105" t="str">
            <v>17944.000600/93-84</v>
          </cell>
          <cell r="C105" t="str">
            <v>PF1705192</v>
          </cell>
          <cell r="D105" t="str">
            <v>TR</v>
          </cell>
          <cell r="E105">
            <v>0</v>
          </cell>
          <cell r="F105">
            <v>0.12</v>
          </cell>
          <cell r="G105">
            <v>0</v>
          </cell>
          <cell r="H105">
            <v>0</v>
          </cell>
          <cell r="J105">
            <v>0</v>
          </cell>
          <cell r="K105" t="str">
            <v>inscrito em DAU, Mem. PGFN/CDA 2083, 05.10.98</v>
          </cell>
          <cell r="L105">
            <v>6891789376.3599997</v>
          </cell>
          <cell r="M105" t="str">
            <v>31.01.92</v>
          </cell>
          <cell r="N105" t="str">
            <v>em nome desta Usina consta o processo 17944.000243/95-71, na PGFN-Nt COFEM/DIESP 273, 05.04.95 e 17944.000917/95-82, na PGFN Nt COFEM/DIESP 1026, 29.09.95</v>
          </cell>
        </row>
        <row r="106">
          <cell r="A106" t="str">
            <v>IAA-Q17 Cia. Acucareira Central Sumauma</v>
          </cell>
          <cell r="B106" t="str">
            <v>10951.000954/97-79</v>
          </cell>
          <cell r="C106" t="str">
            <v>PF1705221</v>
          </cell>
          <cell r="D106" t="str">
            <v>TR</v>
          </cell>
          <cell r="E106">
            <v>0</v>
          </cell>
          <cell r="F106">
            <v>0.12</v>
          </cell>
          <cell r="G106">
            <v>0</v>
          </cell>
          <cell r="H106">
            <v>0</v>
          </cell>
          <cell r="J106">
            <v>0</v>
          </cell>
          <cell r="K106" t="str">
            <v>baixado  - compensação de crédito - Nota 109 STN/COAFI/DIESP, de 16.02.2001</v>
          </cell>
          <cell r="L106">
            <v>30353663</v>
          </cell>
          <cell r="M106" t="str">
            <v>31.12.91</v>
          </cell>
          <cell r="O106">
            <v>0</v>
          </cell>
        </row>
        <row r="107">
          <cell r="A107" t="str">
            <v>IAA-Q17 Cia. Acucareira Usina Capricho</v>
          </cell>
          <cell r="B107" t="str">
            <v>01600.003510/92-42</v>
          </cell>
          <cell r="C107" t="str">
            <v>PF1705216</v>
          </cell>
          <cell r="D107" t="str">
            <v>TR</v>
          </cell>
          <cell r="E107">
            <v>0</v>
          </cell>
          <cell r="F107">
            <v>0.12</v>
          </cell>
          <cell r="G107">
            <v>0</v>
          </cell>
          <cell r="H107">
            <v>0</v>
          </cell>
          <cell r="J107">
            <v>0</v>
          </cell>
          <cell r="K107" t="str">
            <v>baixado  - compensação de crédito - Nota 108 STN/COAFI/DIESP, de 16.02.2001</v>
          </cell>
          <cell r="L107">
            <v>51892491</v>
          </cell>
          <cell r="M107" t="str">
            <v>31.12.91</v>
          </cell>
          <cell r="O107">
            <v>0</v>
          </cell>
        </row>
        <row r="108">
          <cell r="A108" t="str">
            <v>IAA-Q17 Usina Santa Clotilde S.A .</v>
          </cell>
          <cell r="B108" t="str">
            <v>01600.003598/92-93</v>
          </cell>
          <cell r="C108" t="str">
            <v>PF1705219</v>
          </cell>
          <cell r="D108" t="str">
            <v>TR</v>
          </cell>
          <cell r="E108">
            <v>0</v>
          </cell>
          <cell r="F108">
            <v>0.12</v>
          </cell>
          <cell r="G108">
            <v>0</v>
          </cell>
          <cell r="H108">
            <v>0</v>
          </cell>
          <cell r="J108">
            <v>0</v>
          </cell>
          <cell r="K108" t="str">
            <v>baixado  - compensação de crédito - Nota 107 STN/COAFI/DIESP, de 16.02.2001</v>
          </cell>
          <cell r="L108">
            <v>44380683</v>
          </cell>
          <cell r="M108" t="str">
            <v>31.12.91</v>
          </cell>
          <cell r="O108">
            <v>0</v>
          </cell>
        </row>
        <row r="109">
          <cell r="A109" t="str">
            <v>IAA-Q17 Usina Taquara Ltda.</v>
          </cell>
          <cell r="C109" t="str">
            <v>PF1705222</v>
          </cell>
          <cell r="D109" t="str">
            <v>TR</v>
          </cell>
          <cell r="E109">
            <v>0</v>
          </cell>
          <cell r="F109">
            <v>0.12</v>
          </cell>
          <cell r="G109">
            <v>0</v>
          </cell>
          <cell r="H109">
            <v>0</v>
          </cell>
          <cell r="J109">
            <v>0</v>
          </cell>
          <cell r="K109" t="str">
            <v>compensação.CT-455/TN, 15.05.00</v>
          </cell>
          <cell r="L109">
            <v>23298680</v>
          </cell>
          <cell r="M109" t="str">
            <v>31.12.91</v>
          </cell>
          <cell r="O109">
            <v>0</v>
          </cell>
        </row>
        <row r="110">
          <cell r="A110" t="str">
            <v>IAA-Q17 Usina Terra Nova S.A .</v>
          </cell>
          <cell r="B110" t="str">
            <v>10951.000958/98-19</v>
          </cell>
          <cell r="C110" t="str">
            <v>PF1705223</v>
          </cell>
          <cell r="D110" t="str">
            <v>TR</v>
          </cell>
          <cell r="E110">
            <v>0</v>
          </cell>
          <cell r="F110">
            <v>0.12</v>
          </cell>
          <cell r="G110">
            <v>0</v>
          </cell>
          <cell r="H110">
            <v>0</v>
          </cell>
          <cell r="J110">
            <v>0</v>
          </cell>
          <cell r="K110" t="str">
            <v>compensação.CT-447/TN, 14.02.00</v>
          </cell>
          <cell r="L110">
            <v>28178559</v>
          </cell>
          <cell r="M110" t="str">
            <v>31.12.91</v>
          </cell>
          <cell r="O110">
            <v>0</v>
          </cell>
        </row>
        <row r="111">
          <cell r="A111" t="str">
            <v>IAA-Q18 Usina Alegria</v>
          </cell>
          <cell r="B111" t="str">
            <v>17944.000605/93-06</v>
          </cell>
          <cell r="C111" t="str">
            <v>PF1705226</v>
          </cell>
          <cell r="D111" t="str">
            <v>TR</v>
          </cell>
          <cell r="E111">
            <v>0</v>
          </cell>
          <cell r="F111">
            <v>0.12</v>
          </cell>
          <cell r="G111">
            <v>0</v>
          </cell>
          <cell r="H111">
            <v>0</v>
          </cell>
          <cell r="J111">
            <v>0</v>
          </cell>
          <cell r="K111" t="str">
            <v>inscrito na DAU cfe. MEMO PGFN/CDA  nº 614, de 30.03.98 Nota 1908 COAFI/DIESP (117), 29.10.97</v>
          </cell>
          <cell r="L111">
            <v>300947989</v>
          </cell>
          <cell r="M111" t="str">
            <v>31.12.91</v>
          </cell>
          <cell r="N111" t="str">
            <v>anexo ao 26500.100532/84, 26500.100533/84, 26500.100531/84</v>
          </cell>
          <cell r="O111">
            <v>0</v>
          </cell>
        </row>
        <row r="112">
          <cell r="A112" t="str">
            <v>IAA-SEDE Coop.Usineiros Pernambuco</v>
          </cell>
          <cell r="B112" t="str">
            <v>17944.000184/93-41</v>
          </cell>
          <cell r="C112" t="str">
            <v>PF1705193</v>
          </cell>
          <cell r="D112" t="str">
            <v>TR</v>
          </cell>
          <cell r="E112">
            <v>0</v>
          </cell>
          <cell r="F112">
            <v>0.12</v>
          </cell>
          <cell r="G112">
            <v>0</v>
          </cell>
          <cell r="H112">
            <v>0</v>
          </cell>
          <cell r="J112">
            <v>0</v>
          </cell>
          <cell r="K112" t="str">
            <v>Baixa, tendo em vista a precariedade da documentação</v>
          </cell>
          <cell r="L112">
            <v>701911168.41999996</v>
          </cell>
          <cell r="M112" t="str">
            <v>31.01.92</v>
          </cell>
          <cell r="O112">
            <v>0</v>
          </cell>
        </row>
        <row r="113">
          <cell r="A113" t="str">
            <v>IAA-SP Agencia Maritima Osny Ltda.</v>
          </cell>
          <cell r="B113" t="str">
            <v>10168.007146/92-64</v>
          </cell>
          <cell r="C113" t="str">
            <v>PF1705203</v>
          </cell>
          <cell r="D113" t="str">
            <v>TR</v>
          </cell>
          <cell r="E113">
            <v>0</v>
          </cell>
          <cell r="F113">
            <v>0.12</v>
          </cell>
          <cell r="H113">
            <v>0</v>
          </cell>
          <cell r="J113">
            <v>0</v>
          </cell>
          <cell r="K113" t="str">
            <v>baixado</v>
          </cell>
          <cell r="L113">
            <v>847429.69</v>
          </cell>
          <cell r="M113" t="str">
            <v>31.01.92</v>
          </cell>
          <cell r="O113">
            <v>0</v>
          </cell>
        </row>
        <row r="114">
          <cell r="A114" t="str">
            <v>IAA-SP Cia. Usinas Nacionais</v>
          </cell>
          <cell r="B114" t="str">
            <v>17944.000861/93-68</v>
          </cell>
          <cell r="C114" t="str">
            <v>PF1705204</v>
          </cell>
          <cell r="D114" t="str">
            <v>TR</v>
          </cell>
          <cell r="E114">
            <v>0</v>
          </cell>
          <cell r="F114">
            <v>0.12</v>
          </cell>
          <cell r="G114">
            <v>0</v>
          </cell>
          <cell r="H114">
            <v>0</v>
          </cell>
          <cell r="J114">
            <v>0</v>
          </cell>
          <cell r="K114" t="str">
            <v>Baixa, tendo em vista a condição da União de devedora e credora, uma vez que é sucessora do IAA e da CUN, cfe. Nota 1504, de 02.09.98</v>
          </cell>
          <cell r="L114">
            <v>17681856124.91</v>
          </cell>
          <cell r="M114" t="str">
            <v>31.01.92</v>
          </cell>
          <cell r="N114" t="str">
            <v>PGFN-Nt COREF/DIESP 464(181),23.09.93</v>
          </cell>
          <cell r="O114">
            <v>0</v>
          </cell>
        </row>
        <row r="115">
          <cell r="A115" t="str">
            <v>IAA-SP L. Figueiredo S.A</v>
          </cell>
          <cell r="B115" t="str">
            <v>10168.007150/92-31</v>
          </cell>
          <cell r="C115" t="str">
            <v>PF1705197</v>
          </cell>
          <cell r="D115" t="str">
            <v>TR</v>
          </cell>
          <cell r="E115">
            <v>0</v>
          </cell>
          <cell r="F115">
            <v>0.12</v>
          </cell>
          <cell r="H115">
            <v>0</v>
          </cell>
          <cell r="J115">
            <v>0</v>
          </cell>
          <cell r="K115" t="str">
            <v>Baixado</v>
          </cell>
          <cell r="L115">
            <v>7784160.9199999999</v>
          </cell>
          <cell r="M115" t="str">
            <v>31.01.92</v>
          </cell>
          <cell r="O115">
            <v>0</v>
          </cell>
        </row>
        <row r="116">
          <cell r="A116" t="str">
            <v>IAA-SP ODABRASA</v>
          </cell>
          <cell r="B116" t="str">
            <v>10168.007149/92-52</v>
          </cell>
          <cell r="C116" t="str">
            <v>PF1705195</v>
          </cell>
          <cell r="D116" t="str">
            <v>TR</v>
          </cell>
          <cell r="E116">
            <v>0</v>
          </cell>
          <cell r="F116">
            <v>0.12</v>
          </cell>
          <cell r="H116">
            <v>0</v>
          </cell>
          <cell r="J116">
            <v>0</v>
          </cell>
          <cell r="K116" t="str">
            <v>baixado</v>
          </cell>
          <cell r="L116">
            <v>1694059.8</v>
          </cell>
          <cell r="M116" t="str">
            <v>31.01.92</v>
          </cell>
          <cell r="O116">
            <v>0</v>
          </cell>
        </row>
        <row r="117">
          <cell r="A117" t="str">
            <v>IAA-SP Rodrimar S.A</v>
          </cell>
          <cell r="B117" t="str">
            <v>10168.007147/92-27</v>
          </cell>
          <cell r="C117" t="str">
            <v>PF1705200</v>
          </cell>
          <cell r="D117" t="str">
            <v>TR</v>
          </cell>
          <cell r="E117">
            <v>0</v>
          </cell>
          <cell r="F117">
            <v>0.12</v>
          </cell>
          <cell r="H117">
            <v>0</v>
          </cell>
          <cell r="J117">
            <v>0</v>
          </cell>
          <cell r="K117" t="str">
            <v>liquidado em 09.06.09, pelo valor de R$ 1.989,09</v>
          </cell>
          <cell r="L117">
            <v>599321.18999999994</v>
          </cell>
          <cell r="M117" t="str">
            <v>31.01.92</v>
          </cell>
        </row>
        <row r="118">
          <cell r="A118" t="str">
            <v>IAA-SP Transatlantic C. Ltda.</v>
          </cell>
          <cell r="B118" t="str">
            <v>10168.007148/92-90</v>
          </cell>
          <cell r="C118" t="str">
            <v>PF1705198</v>
          </cell>
          <cell r="D118" t="str">
            <v>TR</v>
          </cell>
          <cell r="E118">
            <v>0</v>
          </cell>
          <cell r="F118">
            <v>0.12</v>
          </cell>
          <cell r="H118">
            <v>0</v>
          </cell>
          <cell r="J118">
            <v>0</v>
          </cell>
          <cell r="K118" t="str">
            <v>Baixa, tendo em vista a precariedade da documentação</v>
          </cell>
          <cell r="L118">
            <v>822478.17</v>
          </cell>
          <cell r="M118" t="str">
            <v>31.01.92</v>
          </cell>
          <cell r="O118">
            <v>0</v>
          </cell>
        </row>
        <row r="119">
          <cell r="A119" t="str">
            <v>IAA-SP Usina Santa Elisa S.A</v>
          </cell>
          <cell r="B119" t="str">
            <v>17944.000953/92-01</v>
          </cell>
          <cell r="C119" t="str">
            <v>PF1705196</v>
          </cell>
          <cell r="D119" t="str">
            <v>TR</v>
          </cell>
          <cell r="E119">
            <v>0</v>
          </cell>
          <cell r="F119">
            <v>0.12</v>
          </cell>
          <cell r="G119">
            <v>0</v>
          </cell>
          <cell r="H119">
            <v>0</v>
          </cell>
          <cell r="J119">
            <v>0</v>
          </cell>
          <cell r="K119" t="str">
            <v>baixa por perda de objeto; Nota 1432 STN/COAFI/DIESP, 08.09.99</v>
          </cell>
          <cell r="L119">
            <v>41126878.090000004</v>
          </cell>
          <cell r="M119" t="str">
            <v>31.01.92</v>
          </cell>
          <cell r="O119">
            <v>0</v>
          </cell>
        </row>
        <row r="120">
          <cell r="A120" t="str">
            <v>ITAIPU - ROYALTIES</v>
          </cell>
          <cell r="B120" t="str">
            <v>17944.000858/97-87</v>
          </cell>
          <cell r="C120" t="str">
            <v>PF1705300</v>
          </cell>
          <cell r="D120" t="str">
            <v>US$</v>
          </cell>
          <cell r="F120">
            <v>5.9499999999999997E-2</v>
          </cell>
          <cell r="H120">
            <v>0</v>
          </cell>
          <cell r="J120">
            <v>0</v>
          </cell>
          <cell r="K120" t="str">
            <v>normal - PGFN-Nt 1748, 30.09.97</v>
          </cell>
          <cell r="O120">
            <v>0</v>
          </cell>
        </row>
        <row r="121">
          <cell r="A121" t="str">
            <v>PETROBRAS - VENDA DE AÇÕES</v>
          </cell>
          <cell r="C121" t="str">
            <v>PF1705432</v>
          </cell>
          <cell r="H121">
            <v>0</v>
          </cell>
          <cell r="J121">
            <v>0</v>
          </cell>
          <cell r="K121" t="str">
            <v xml:space="preserve">normal, em fase de amortização </v>
          </cell>
          <cell r="M121">
            <v>36747</v>
          </cell>
          <cell r="O121">
            <v>0</v>
          </cell>
        </row>
        <row r="122">
          <cell r="A122" t="str">
            <v>PORTOBRAS-COBRÁULICA</v>
          </cell>
          <cell r="B122" t="str">
            <v>17944.000906/92-13</v>
          </cell>
          <cell r="D122" t="str">
            <v>TR</v>
          </cell>
          <cell r="E122">
            <v>0</v>
          </cell>
          <cell r="F122">
            <v>0.12</v>
          </cell>
          <cell r="H122">
            <v>0</v>
          </cell>
          <cell r="J122">
            <v>0</v>
          </cell>
          <cell r="K122" t="str">
            <v>inscrito na DAU</v>
          </cell>
          <cell r="L122">
            <v>948290.92</v>
          </cell>
          <cell r="M122" t="str">
            <v>31.12.94</v>
          </cell>
          <cell r="N122" t="str">
            <v>conforme Memo CODIPE/DIRED 603, DE 21.09.93</v>
          </cell>
        </row>
        <row r="123">
          <cell r="A123" t="str">
            <v>PORTOBRAS-PALETRANS S.A.</v>
          </cell>
          <cell r="B123" t="str">
            <v>17944.000932/92-23</v>
          </cell>
          <cell r="D123" t="str">
            <v>TR</v>
          </cell>
          <cell r="E123">
            <v>0</v>
          </cell>
          <cell r="F123">
            <v>0.12</v>
          </cell>
          <cell r="H123">
            <v>0</v>
          </cell>
          <cell r="J123">
            <v>0</v>
          </cell>
          <cell r="K123" t="str">
            <v>inscrito na DAU</v>
          </cell>
          <cell r="L123">
            <v>219592.14</v>
          </cell>
          <cell r="M123" t="str">
            <v>31.12.94</v>
          </cell>
          <cell r="N123" t="str">
            <v>conforme Memo CODIPE/DIRED 603, DE 21.09.93</v>
          </cell>
        </row>
        <row r="124">
          <cell r="A124" t="str">
            <v>SIDERAMA - GERDAU</v>
          </cell>
          <cell r="C124" t="str">
            <v>PF1705346</v>
          </cell>
          <cell r="D124" t="str">
            <v>TR</v>
          </cell>
          <cell r="F124">
            <v>0.06</v>
          </cell>
          <cell r="H124">
            <v>0</v>
          </cell>
          <cell r="J124">
            <v>0</v>
          </cell>
          <cell r="K124" t="str">
            <v>Liquidado em 16.03.2000  (COAFI  - 9 parc. bim.-16.11.98 a 16.03.00)</v>
          </cell>
          <cell r="L124">
            <v>188240</v>
          </cell>
          <cell r="M124" t="str">
            <v>12.09.98</v>
          </cell>
          <cell r="N124" t="str">
            <v>Termo de Contrato de Compra e Venda com Reserva de Domínio</v>
          </cell>
          <cell r="O124">
            <v>0</v>
          </cell>
        </row>
        <row r="125">
          <cell r="A125" t="str">
            <v>SIDERAMA - NORTE FERRO</v>
          </cell>
          <cell r="B125" t="str">
            <v>17944.000154/00-81</v>
          </cell>
          <cell r="C125" t="str">
            <v>PF1705347</v>
          </cell>
          <cell r="D125" t="str">
            <v>TR</v>
          </cell>
          <cell r="F125">
            <v>0.06</v>
          </cell>
          <cell r="H125">
            <v>0</v>
          </cell>
          <cell r="J125">
            <v>0</v>
          </cell>
          <cell r="K125" t="str">
            <v>Baixa por inscrição em DAU, dem 22.05.2001</v>
          </cell>
          <cell r="L125">
            <v>314560</v>
          </cell>
          <cell r="M125" t="str">
            <v>30.06.98</v>
          </cell>
          <cell r="N125" t="str">
            <v>Termo de Contrato de Compra e Venda com Reserva de Domínio</v>
          </cell>
          <cell r="O125">
            <v>0</v>
          </cell>
        </row>
        <row r="126">
          <cell r="A126" t="str">
            <v>SIDERBRÁS - SIDERAMA</v>
          </cell>
          <cell r="B126" t="str">
            <v>17944.000189/00-66</v>
          </cell>
          <cell r="C126" t="str">
            <v>PF1705322</v>
          </cell>
          <cell r="D126" t="str">
            <v>TR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J126">
            <v>0</v>
          </cell>
          <cell r="K126" t="str">
            <v xml:space="preserve">Baixa, tendo em vista a condição da União de devedora e credora (confusão contábil), uma vez que é sucessora da Siderbrás e da Siderama, cfe. Nota 633 STN/COAFI/DIESP, de 23.03.2000 - extinta (dação em pagamento de imóvel da SIDERAMA) </v>
          </cell>
          <cell r="L126">
            <v>11829000</v>
          </cell>
          <cell r="M126">
            <v>35550</v>
          </cell>
          <cell r="N126" t="str">
            <v>conforme Nota COREF/DIAFE nº. 1016, de 15.06.98</v>
          </cell>
          <cell r="O126">
            <v>0</v>
          </cell>
        </row>
        <row r="127">
          <cell r="A127" t="str">
            <v>SIDERBRÁS-Companhia de Navegação lloyd Brasileiro</v>
          </cell>
          <cell r="C127" t="str">
            <v>PF1705306</v>
          </cell>
          <cell r="H127">
            <v>0</v>
          </cell>
          <cell r="J127">
            <v>0</v>
          </cell>
          <cell r="K127" t="str">
            <v>Baixa, tendo em vista a condição da União de devedora e credora, uma vez que é sucessora da Siderbrás e da Lloydbrás, cfe. Nota 1505 STN/COAFI/DIESP, de 02.09.98 (extinta;MP 1592, 15.10.97)</v>
          </cell>
          <cell r="O127">
            <v>0</v>
          </cell>
        </row>
        <row r="128">
          <cell r="A128" t="str">
            <v>SIDERBRÁS -Companhia Siderúrgica de Tubarão</v>
          </cell>
          <cell r="B128" t="str">
            <v>17944.000300/2001-21</v>
          </cell>
          <cell r="C128" t="str">
            <v>PF1705305</v>
          </cell>
          <cell r="D128" t="str">
            <v>-</v>
          </cell>
          <cell r="E128">
            <v>0</v>
          </cell>
          <cell r="F128" t="str">
            <v>-</v>
          </cell>
          <cell r="G128">
            <v>0</v>
          </cell>
          <cell r="H128">
            <v>0</v>
          </cell>
          <cell r="J128">
            <v>0</v>
          </cell>
          <cell r="K128" t="str">
            <v>Inscrito na DAU.</v>
          </cell>
          <cell r="O128">
            <v>0</v>
          </cell>
        </row>
        <row r="129">
          <cell r="A129" t="str">
            <v>TELEBRÁS-EMBRATEL PARTICIPAÇÕES S/A</v>
          </cell>
          <cell r="C129" t="str">
            <v>PF1705392</v>
          </cell>
          <cell r="D129" t="str">
            <v>IGP-DI</v>
          </cell>
          <cell r="E129">
            <v>0</v>
          </cell>
          <cell r="F129">
            <v>0.12</v>
          </cell>
          <cell r="G129">
            <v>0</v>
          </cell>
          <cell r="H129">
            <v>0</v>
          </cell>
          <cell r="J129">
            <v>0</v>
          </cell>
          <cell r="K129" t="str">
            <v>pgto. em 2 parcelas: 04/08/99 e 04/08/00</v>
          </cell>
          <cell r="L129">
            <v>1590000000</v>
          </cell>
          <cell r="M129">
            <v>36011</v>
          </cell>
          <cell r="N129" t="str">
            <v>contrato de compra e venda de ações ordinárias s/nº, de 04/08/98</v>
          </cell>
          <cell r="O129">
            <v>0</v>
          </cell>
        </row>
        <row r="130">
          <cell r="A130" t="str">
            <v>TELEBRÁS-TELE CELULAR SUL PARTIC. S/A</v>
          </cell>
          <cell r="C130" t="str">
            <v>PF1705396</v>
          </cell>
          <cell r="D130" t="str">
            <v>IGP-DI</v>
          </cell>
          <cell r="E130">
            <v>0</v>
          </cell>
          <cell r="F130">
            <v>0.12</v>
          </cell>
          <cell r="G130">
            <v>0</v>
          </cell>
          <cell r="H130">
            <v>0</v>
          </cell>
          <cell r="J130">
            <v>0</v>
          </cell>
          <cell r="K130" t="str">
            <v>pgto. em 2 parcelas: 04/08/99 e 04/08/00</v>
          </cell>
          <cell r="L130">
            <v>420000000</v>
          </cell>
          <cell r="M130">
            <v>36011</v>
          </cell>
          <cell r="N130" t="str">
            <v>contrato de compra e venda de ações ordinárias s/nº, de 04/08/98</v>
          </cell>
          <cell r="O130">
            <v>0</v>
          </cell>
        </row>
        <row r="131">
          <cell r="A131" t="str">
            <v>TELEBRÁS-TELE CENTRO-OESTE CEL. PARTIC.S/A</v>
          </cell>
          <cell r="C131" t="str">
            <v>PF1705395</v>
          </cell>
          <cell r="D131" t="str">
            <v>IGP-DI</v>
          </cell>
          <cell r="E131">
            <v>0</v>
          </cell>
          <cell r="F131">
            <v>0.12</v>
          </cell>
          <cell r="G131">
            <v>0</v>
          </cell>
          <cell r="H131">
            <v>0</v>
          </cell>
          <cell r="J131">
            <v>0</v>
          </cell>
          <cell r="K131" t="str">
            <v>pgto. em 2 parcelas: 04/08/99 e 04/08/00</v>
          </cell>
          <cell r="L131">
            <v>264000000</v>
          </cell>
          <cell r="M131">
            <v>36011</v>
          </cell>
          <cell r="N131" t="str">
            <v>contrato de compra e venda de ações ordinárias s/nº, de 04/08/98</v>
          </cell>
          <cell r="O131">
            <v>0</v>
          </cell>
        </row>
        <row r="132">
          <cell r="A132" t="str">
            <v>TELEBRÁS-TELE CENTRO-SUL PARTICIPAÇÕES S/A</v>
          </cell>
          <cell r="C132" t="str">
            <v>PF1705398</v>
          </cell>
          <cell r="D132" t="str">
            <v>IGP-DI</v>
          </cell>
          <cell r="E132">
            <v>0</v>
          </cell>
          <cell r="F132">
            <v>0.12</v>
          </cell>
          <cell r="G132">
            <v>0</v>
          </cell>
          <cell r="H132">
            <v>0</v>
          </cell>
          <cell r="J132">
            <v>0</v>
          </cell>
          <cell r="K132" t="str">
            <v>pgto. em 2 parcelas: 04/08/99 e 04/08/00</v>
          </cell>
          <cell r="L132">
            <v>1242000000</v>
          </cell>
          <cell r="M132">
            <v>36011</v>
          </cell>
          <cell r="N132" t="str">
            <v>contrato de compra e venda de ações ordinárias s/nº, de 04/08/98</v>
          </cell>
          <cell r="O132">
            <v>0</v>
          </cell>
        </row>
        <row r="133">
          <cell r="A133" t="str">
            <v>TELEBRÁS-TELE NORDESTE CELULAR PARTIC. S/A</v>
          </cell>
          <cell r="C133" t="str">
            <v>PF1705393</v>
          </cell>
          <cell r="D133" t="str">
            <v>IGP-DI</v>
          </cell>
          <cell r="E133">
            <v>0</v>
          </cell>
          <cell r="F133">
            <v>0.12</v>
          </cell>
          <cell r="G133">
            <v>0</v>
          </cell>
          <cell r="H133">
            <v>0</v>
          </cell>
          <cell r="J133">
            <v>0</v>
          </cell>
          <cell r="K133" t="str">
            <v>pgto. em 2 parcelas: 04/08/99 e 04/08/00</v>
          </cell>
          <cell r="L133">
            <v>396000000</v>
          </cell>
          <cell r="M133">
            <v>36011</v>
          </cell>
          <cell r="N133" t="str">
            <v>contrato de compra e venda de ações ordinárias s/nº, de 04/08/98</v>
          </cell>
          <cell r="O133">
            <v>0</v>
          </cell>
        </row>
        <row r="134">
          <cell r="A134" t="str">
            <v>TELEBRÁS-TELE NORTE CELULAR PARTIC. S/A</v>
          </cell>
          <cell r="C134" t="str">
            <v>PF1705394</v>
          </cell>
          <cell r="D134" t="str">
            <v>IGP-DI</v>
          </cell>
          <cell r="E134">
            <v>0</v>
          </cell>
          <cell r="F134">
            <v>0.12</v>
          </cell>
          <cell r="G134">
            <v>0</v>
          </cell>
          <cell r="H134">
            <v>0</v>
          </cell>
          <cell r="J134">
            <v>0</v>
          </cell>
          <cell r="K134" t="str">
            <v>pgto. em 2 parcelas: 04/08/99 e 04/08/00</v>
          </cell>
          <cell r="L134">
            <v>112800000</v>
          </cell>
          <cell r="M134">
            <v>36011</v>
          </cell>
          <cell r="N134" t="str">
            <v>contrato de compra e venda de ações ordinárias s/nº, de 04/08/98</v>
          </cell>
          <cell r="O134">
            <v>0</v>
          </cell>
        </row>
        <row r="135">
          <cell r="A135" t="str">
            <v>TELEBRÁS-TELE NORTE-LESTE PARTIC. S/A</v>
          </cell>
          <cell r="C135" t="str">
            <v>PF1705399</v>
          </cell>
          <cell r="D135" t="str">
            <v>IGP-DI</v>
          </cell>
          <cell r="E135">
            <v>0</v>
          </cell>
          <cell r="F135">
            <v>0.12</v>
          </cell>
          <cell r="G135">
            <v>0</v>
          </cell>
          <cell r="H135">
            <v>0</v>
          </cell>
          <cell r="J135">
            <v>0</v>
          </cell>
          <cell r="K135" t="str">
            <v>pgto. em 2 parcelas: 04/08/99 e 04/08/00</v>
          </cell>
          <cell r="L135">
            <v>2060400064.8</v>
          </cell>
          <cell r="M135">
            <v>36011</v>
          </cell>
          <cell r="N135" t="str">
            <v>contrato de compra e venda de ações ordinárias s/nº, de 04/08/98</v>
          </cell>
          <cell r="O135">
            <v>0</v>
          </cell>
        </row>
        <row r="136">
          <cell r="A136" t="str">
            <v>TELEBRÁS-TELEMIG CELULAR PARTICIPAÇÕES S/A</v>
          </cell>
          <cell r="B136">
            <v>136</v>
          </cell>
          <cell r="C136" t="str">
            <v>PF1705397</v>
          </cell>
          <cell r="D136" t="str">
            <v>IGP-DI</v>
          </cell>
          <cell r="E136">
            <v>0</v>
          </cell>
          <cell r="F136">
            <v>0.12</v>
          </cell>
          <cell r="G136">
            <v>0</v>
          </cell>
          <cell r="H136">
            <v>0</v>
          </cell>
          <cell r="J136">
            <v>0</v>
          </cell>
          <cell r="K136" t="str">
            <v>pgto. em 2 parcelas: 04/08/99 e 04/08/00</v>
          </cell>
          <cell r="L136">
            <v>453600000</v>
          </cell>
          <cell r="M136">
            <v>36011</v>
          </cell>
          <cell r="N136" t="str">
            <v>contrato de compra e venda de ações ordinárias s/nº, de 04/08/98</v>
          </cell>
          <cell r="O136">
            <v>0</v>
          </cell>
        </row>
        <row r="137">
          <cell r="A137" t="str">
            <v>BANCO DE RORAIMA S.A. - BANRORAIMA</v>
          </cell>
          <cell r="C137" t="str">
            <v>PF1705343</v>
          </cell>
          <cell r="D137" t="str">
            <v>TR</v>
          </cell>
          <cell r="E137">
            <v>0</v>
          </cell>
          <cell r="F137">
            <v>0.12</v>
          </cell>
          <cell r="G137">
            <v>380627.17446104035</v>
          </cell>
          <cell r="H137">
            <v>40113339.714032426</v>
          </cell>
          <cell r="J137">
            <v>40493966.888493463</v>
          </cell>
          <cell r="K137" t="str">
            <v>Processos encaminhados p/ inscrição na DAU.</v>
          </cell>
          <cell r="L137">
            <v>17068233.25</v>
          </cell>
          <cell r="N137" t="str">
            <v>Alguns processos já foram inscritos na DAU.</v>
          </cell>
          <cell r="O137">
            <v>380627.17446103692</v>
          </cell>
        </row>
        <row r="138">
          <cell r="A138" t="str">
            <v>BNCC - AJUIZADOS</v>
          </cell>
          <cell r="C138" t="str">
            <v>PF1705139</v>
          </cell>
          <cell r="D138" t="str">
            <v>-</v>
          </cell>
          <cell r="E138">
            <v>0</v>
          </cell>
          <cell r="F138" t="str">
            <v>-</v>
          </cell>
          <cell r="G138">
            <v>0</v>
          </cell>
          <cell r="H138">
            <v>4959455164.29</v>
          </cell>
          <cell r="J138">
            <v>4959455164.29</v>
          </cell>
          <cell r="K138" t="str">
            <v xml:space="preserve">Ajuizados. </v>
          </cell>
          <cell r="N138" t="str">
            <v>Não há correção de saldo.</v>
          </cell>
          <cell r="O138">
            <v>0</v>
          </cell>
        </row>
        <row r="139">
          <cell r="A139" t="str">
            <v>CAIXA - CIA. BRASILEIRA DE DRAGAGEM</v>
          </cell>
          <cell r="C139" t="str">
            <v>PF1705442</v>
          </cell>
          <cell r="D139" t="str">
            <v>-</v>
          </cell>
          <cell r="E139">
            <v>0</v>
          </cell>
          <cell r="F139" t="str">
            <v>-</v>
          </cell>
          <cell r="G139">
            <v>0</v>
          </cell>
          <cell r="H139">
            <v>0</v>
          </cell>
          <cell r="J139">
            <v>0</v>
          </cell>
          <cell r="K139" t="str">
            <v>Liquidação comprovada pela PGFN.</v>
          </cell>
          <cell r="N139" t="str">
            <v>Não há correção de saldo.</v>
          </cell>
          <cell r="O139">
            <v>0</v>
          </cell>
        </row>
        <row r="140">
          <cell r="A140" t="str">
            <v>CONAN-Const. e Incorporadora Carneiro da Cunha Ltda.</v>
          </cell>
          <cell r="B140" t="str">
            <v>17944.000985/97-02</v>
          </cell>
          <cell r="C140" t="str">
            <v>PF1705352</v>
          </cell>
          <cell r="D140" t="str">
            <v>IGP-DI</v>
          </cell>
          <cell r="E140">
            <v>24935.024088619277</v>
          </cell>
          <cell r="F140">
            <v>0.06</v>
          </cell>
          <cell r="G140">
            <v>48670.368730361144</v>
          </cell>
          <cell r="H140">
            <v>9974009.6354479622</v>
          </cell>
          <cell r="J140">
            <v>10047615.028266942</v>
          </cell>
          <cell r="K140" t="str">
            <v>Processo na PGFN para inscrição na DAU.</v>
          </cell>
          <cell r="L140">
            <v>1410330.65</v>
          </cell>
          <cell r="M140" t="str">
            <v>15.06.95</v>
          </cell>
          <cell r="N140" t="str">
            <v>A atualização do haver obedece os mesmos parâmetros (IGP-DI + 6% de juros a.a.) utilizados na remuneração dos títulos públicos utilizados para pagamento do BB, segundo o Contrato de Renegociação e Quitação de Dívida nº 333/TN.Houve sub-rogação legal nos t</v>
          </cell>
          <cell r="O140">
            <v>73605.392818979919</v>
          </cell>
        </row>
        <row r="141">
          <cell r="A141" t="str">
            <v xml:space="preserve">EMBRAFILME1-CININVEST PROD.VIDEO </v>
          </cell>
          <cell r="B141" t="str">
            <v>17944.000469/98-04</v>
          </cell>
          <cell r="C141" t="str">
            <v>PF1705150</v>
          </cell>
          <cell r="D141" t="str">
            <v>TR</v>
          </cell>
          <cell r="E141">
            <v>0</v>
          </cell>
          <cell r="F141">
            <v>0.12</v>
          </cell>
          <cell r="G141">
            <v>13357.552429998306</v>
          </cell>
          <cell r="H141">
            <v>1407718.8238890851</v>
          </cell>
          <cell r="J141">
            <v>1421076.3763190834</v>
          </cell>
          <cell r="K141" t="str">
            <v>Processo na Agência Nacional de Cinema (PGFN-Nt COAFI/DIESP 1187, 10.07.98)</v>
          </cell>
          <cell r="L141">
            <v>264204968.97999999</v>
          </cell>
          <cell r="M141" t="str">
            <v>16.06.92</v>
          </cell>
          <cell r="N141" t="str">
            <v>adiantamento a produtor</v>
          </cell>
          <cell r="O141">
            <v>13357.552429998294</v>
          </cell>
        </row>
        <row r="142">
          <cell r="A142" t="str">
            <v xml:space="preserve">EMBRAFILME2-CININVEST PROD. VIDEO </v>
          </cell>
          <cell r="B142" t="str">
            <v>17944.000469/98-04</v>
          </cell>
          <cell r="C142" t="str">
            <v>PF1705163</v>
          </cell>
          <cell r="D142" t="str">
            <v>TR</v>
          </cell>
          <cell r="E142">
            <v>0</v>
          </cell>
          <cell r="F142">
            <v>0.12</v>
          </cell>
          <cell r="G142">
            <v>19.139928041736297</v>
          </cell>
          <cell r="H142">
            <v>2017.1088328820551</v>
          </cell>
          <cell r="J142">
            <v>2036.2487609237915</v>
          </cell>
          <cell r="K142" t="str">
            <v>Processo na Agência Nacional de Cinema (PGFN-Nt COAFI/DIESP 1187, 10.07.98)</v>
          </cell>
          <cell r="L142">
            <v>378584.46</v>
          </cell>
          <cell r="M142" t="str">
            <v>16.06.92</v>
          </cell>
          <cell r="N142" t="str">
            <v>adiantamento a produtor</v>
          </cell>
          <cell r="O142">
            <v>19.139928041736312</v>
          </cell>
        </row>
        <row r="143">
          <cell r="A143" t="str">
            <v>EMBRAFILME2-LUA-VAGA CINEMA E VIDEO(Montesclarense)</v>
          </cell>
          <cell r="B143" t="str">
            <v>23093.000394/86-81</v>
          </cell>
          <cell r="C143" t="str">
            <v>PF1705161</v>
          </cell>
          <cell r="D143" t="str">
            <v>TR</v>
          </cell>
          <cell r="E143">
            <v>0</v>
          </cell>
          <cell r="F143">
            <v>0.12</v>
          </cell>
          <cell r="G143">
            <v>37.974330997114826</v>
          </cell>
          <cell r="H143">
            <v>4002.0191460510023</v>
          </cell>
          <cell r="J143">
            <v>4039.9934770481173</v>
          </cell>
          <cell r="K143" t="str">
            <v>Processo no Ministério da Cultura - Nt. COREF/DIESP 237, 18.05.93</v>
          </cell>
          <cell r="L143">
            <v>751096.79</v>
          </cell>
          <cell r="M143" t="str">
            <v>16.06.92</v>
          </cell>
          <cell r="N143" t="str">
            <v>Adiantamento a produtor (sucessora da Cinematográfica Montesclarense Ltda.)</v>
          </cell>
          <cell r="O143">
            <v>37.974330997114976</v>
          </cell>
        </row>
        <row r="144">
          <cell r="A144" t="str">
            <v>EMBRAFILME2-SIND. ARTE. TEC. ESP. DIV. SP</v>
          </cell>
          <cell r="B144" t="str">
            <v>17944.000691/98-44</v>
          </cell>
          <cell r="C144" t="str">
            <v>PF1705160</v>
          </cell>
          <cell r="D144" t="str">
            <v>TR</v>
          </cell>
          <cell r="E144">
            <v>0</v>
          </cell>
          <cell r="F144">
            <v>0.12</v>
          </cell>
          <cell r="G144">
            <v>4.2225133729958655</v>
          </cell>
          <cell r="H144">
            <v>445.00005449654282</v>
          </cell>
          <cell r="J144">
            <v>449.22256786953869</v>
          </cell>
          <cell r="K144" t="str">
            <v>Processo no Ministério da Cultura - Nt-1695/COAFI/DIESP 1695, 02.10.98</v>
          </cell>
          <cell r="L144">
            <v>83521.81</v>
          </cell>
          <cell r="M144" t="str">
            <v>16.06.92</v>
          </cell>
          <cell r="N144" t="str">
            <v>Adiantamento a produtor</v>
          </cell>
          <cell r="O144">
            <v>4.222513372995877</v>
          </cell>
        </row>
        <row r="145">
          <cell r="A145" t="str">
            <v>EMBRAFILME4-FLAI COMUNICACOES</v>
          </cell>
          <cell r="B145" t="str">
            <v>23093.000252/84-24</v>
          </cell>
          <cell r="C145" t="str">
            <v>PF1705170</v>
          </cell>
          <cell r="D145" t="str">
            <v>TR</v>
          </cell>
          <cell r="E145">
            <v>0</v>
          </cell>
          <cell r="F145">
            <v>0.12</v>
          </cell>
          <cell r="G145">
            <v>14006.155415603487</v>
          </cell>
          <cell r="H145">
            <v>1476073.4597291476</v>
          </cell>
          <cell r="J145">
            <v>1490079.615144751</v>
          </cell>
          <cell r="K145" t="str">
            <v>Processo no Ministério da Cultura - Of.3473, COAFI/DIESP, 25.08.99</v>
          </cell>
          <cell r="L145">
            <v>277033985.76999998</v>
          </cell>
          <cell r="M145" t="str">
            <v>16.06.92</v>
          </cell>
          <cell r="N145" t="str">
            <v>Financiamentos FINEP</v>
          </cell>
          <cell r="O145">
            <v>14006.155415603425</v>
          </cell>
        </row>
        <row r="146">
          <cell r="A146" t="str">
            <v>EMBRAFILME4-YAN ARTES E COMUNICAÇÕES</v>
          </cell>
          <cell r="B146" t="str">
            <v>23093.000187/86-26</v>
          </cell>
          <cell r="C146" t="str">
            <v>PF1705172</v>
          </cell>
          <cell r="D146" t="str">
            <v>TR</v>
          </cell>
          <cell r="E146">
            <v>0</v>
          </cell>
          <cell r="F146">
            <v>0.12</v>
          </cell>
          <cell r="G146">
            <v>3288.9100953986926</v>
          </cell>
          <cell r="H146">
            <v>346609.95535184088</v>
          </cell>
          <cell r="J146">
            <v>349898.8654472396</v>
          </cell>
          <cell r="K146" t="str">
            <v>Processo no Ministério da Cultura - Of.3473, COAFI/DIESP, 25.08.99</v>
          </cell>
          <cell r="L146">
            <v>65052828.170000002</v>
          </cell>
          <cell r="M146" t="str">
            <v>16.06.92</v>
          </cell>
          <cell r="N146" t="str">
            <v>Financiamentos FINEP</v>
          </cell>
          <cell r="O146">
            <v>3288.9100953987218</v>
          </cell>
        </row>
        <row r="147">
          <cell r="A147" t="str">
            <v>IAA- Q 5 PE Usina Estreliana</v>
          </cell>
          <cell r="B147" t="str">
            <v>10168.002572/93-56</v>
          </cell>
          <cell r="C147" t="str">
            <v>PF1705189</v>
          </cell>
          <cell r="D147" t="str">
            <v>TR</v>
          </cell>
          <cell r="E147">
            <v>0</v>
          </cell>
          <cell r="F147">
            <v>0.12</v>
          </cell>
          <cell r="G147">
            <v>136866.94925301481</v>
          </cell>
          <cell r="H147">
            <v>14424063.228757661</v>
          </cell>
          <cell r="J147">
            <v>14560930.178010676</v>
          </cell>
          <cell r="K147" t="str">
            <v>Processo no Ministério da Integração Regional.      O assunto foi submetido à CISET-MF, por meio do Memo STN/COAFI/DIESP 5668, de 13.12.99, que o repassou à condução da Secretaria Federal de Controle.</v>
          </cell>
          <cell r="L147">
            <v>830041009.74000001</v>
          </cell>
          <cell r="M147" t="str">
            <v>31.01.92</v>
          </cell>
          <cell r="N147" t="str">
            <v>PGFN-Nt COREF/DIESP 100, 15.03.93</v>
          </cell>
          <cell r="O147">
            <v>136866.94925301522</v>
          </cell>
        </row>
        <row r="148">
          <cell r="A148" t="str">
            <v>IAA- Q14 Usina Massauassu S/A</v>
          </cell>
          <cell r="B148" t="str">
            <v>17944.000471/92-52</v>
          </cell>
          <cell r="C148" t="str">
            <v>PF1705408</v>
          </cell>
          <cell r="D148" t="str">
            <v>TR</v>
          </cell>
          <cell r="E148">
            <v>0</v>
          </cell>
          <cell r="F148">
            <v>0.12</v>
          </cell>
          <cell r="G148">
            <v>0</v>
          </cell>
          <cell r="H148">
            <v>0</v>
          </cell>
          <cell r="J148">
            <v>0</v>
          </cell>
          <cell r="K148" t="str">
            <v>Inscrito na DAU - Pr. 17944000735/2001-75</v>
          </cell>
          <cell r="L148">
            <v>676022183</v>
          </cell>
          <cell r="M148" t="str">
            <v>31.12.91</v>
          </cell>
          <cell r="N148" t="str">
            <v>PGFN-Nt COREF/DIESP 303 (038), 10.06.92</v>
          </cell>
          <cell r="O148">
            <v>0</v>
          </cell>
        </row>
        <row r="149">
          <cell r="A149" t="str">
            <v>IAA-Q14 Amorim Primo S.A . (b)</v>
          </cell>
          <cell r="B149" t="str">
            <v>17944.000448/92-31</v>
          </cell>
          <cell r="C149" t="str">
            <v>PF1705212</v>
          </cell>
          <cell r="D149" t="str">
            <v>TR</v>
          </cell>
          <cell r="E149">
            <v>0</v>
          </cell>
          <cell r="F149">
            <v>0.12</v>
          </cell>
          <cell r="G149">
            <v>0</v>
          </cell>
          <cell r="H149">
            <v>0</v>
          </cell>
          <cell r="J149">
            <v>0</v>
          </cell>
          <cell r="K149" t="str">
            <v>Inscrito na DAU - Pr. 17944000448/92-31</v>
          </cell>
          <cell r="L149">
            <v>4335756470</v>
          </cell>
          <cell r="M149" t="str">
            <v>31.12.91</v>
          </cell>
          <cell r="N149" t="str">
            <v>PGFN-Nt COREF/DIESP 289, 03.07.92</v>
          </cell>
          <cell r="O149">
            <v>0</v>
          </cell>
        </row>
        <row r="150">
          <cell r="A150" t="str">
            <v>IAA-Q14 Amorim Primo S.A .(a)</v>
          </cell>
          <cell r="B150" t="str">
            <v>17944.000448/92-31</v>
          </cell>
          <cell r="C150" t="str">
            <v>PF1705205</v>
          </cell>
          <cell r="D150" t="str">
            <v>TR</v>
          </cell>
          <cell r="E150">
            <v>0</v>
          </cell>
          <cell r="F150">
            <v>0.12</v>
          </cell>
          <cell r="G150">
            <v>0</v>
          </cell>
          <cell r="H150">
            <v>0</v>
          </cell>
          <cell r="J150">
            <v>0</v>
          </cell>
          <cell r="K150" t="str">
            <v>Inscrito na DAU - Pr. 17944000448/92-31</v>
          </cell>
          <cell r="L150">
            <v>2287443795.7600002</v>
          </cell>
          <cell r="M150" t="str">
            <v>31.1.92</v>
          </cell>
          <cell r="O150">
            <v>0</v>
          </cell>
        </row>
        <row r="151">
          <cell r="A151" t="str">
            <v>IAA-Q14 Cia. Usina Bulhoes</v>
          </cell>
          <cell r="B151" t="str">
            <v>17944.000471/92-52</v>
          </cell>
          <cell r="C151" t="str">
            <v>PF1705208</v>
          </cell>
          <cell r="D151" t="str">
            <v>TR</v>
          </cell>
          <cell r="E151">
            <v>0</v>
          </cell>
          <cell r="F151">
            <v>0.12</v>
          </cell>
          <cell r="G151">
            <v>0</v>
          </cell>
          <cell r="H151">
            <v>0</v>
          </cell>
          <cell r="J151">
            <v>0</v>
          </cell>
          <cell r="K151" t="str">
            <v>Inscrito na DAU - Pr. 17944000736/2001-10</v>
          </cell>
          <cell r="L151">
            <v>12743645</v>
          </cell>
          <cell r="M151" t="str">
            <v>31.12.91</v>
          </cell>
          <cell r="N151" t="str">
            <v>PGFN-Nt COREF/DIESP 303 (038), 10.06.92. Em nome desta Usina consta também o processo 17944.000920/95-97, PGFN NT COFEM/DIESP 1027, 29.09.95</v>
          </cell>
          <cell r="O151">
            <v>0</v>
          </cell>
        </row>
        <row r="152">
          <cell r="A152" t="str">
            <v>IAA-Q14 Pessoa Melo. Ind. Com.(ALIANÇA)</v>
          </cell>
          <cell r="B152" t="str">
            <v>17944.000471/92-52</v>
          </cell>
          <cell r="C152" t="str">
            <v>PF1705209</v>
          </cell>
          <cell r="D152" t="str">
            <v>TR</v>
          </cell>
          <cell r="E152">
            <v>0</v>
          </cell>
          <cell r="F152">
            <v>0.12</v>
          </cell>
          <cell r="G152">
            <v>0</v>
          </cell>
          <cell r="H152">
            <v>0</v>
          </cell>
          <cell r="J152">
            <v>0</v>
          </cell>
          <cell r="K152" t="str">
            <v>Inscrito na DAU - Pr. 17944000737/2001-64</v>
          </cell>
          <cell r="L152">
            <v>447826131</v>
          </cell>
          <cell r="M152" t="str">
            <v>31.12.91</v>
          </cell>
          <cell r="N152" t="str">
            <v>PGFN-Nt COREF/DIESP 303 (038), 10.06.92</v>
          </cell>
          <cell r="O152">
            <v>0</v>
          </cell>
        </row>
        <row r="153">
          <cell r="A153" t="str">
            <v>IAA-Q14 Ref. Acucar do Norte S.A - RAN 1</v>
          </cell>
          <cell r="B153" t="str">
            <v>17944.000448/92-31</v>
          </cell>
          <cell r="C153" t="str">
            <v>PF1705206</v>
          </cell>
          <cell r="D153" t="str">
            <v>TR</v>
          </cell>
          <cell r="E153">
            <v>0</v>
          </cell>
          <cell r="F153">
            <v>0.12</v>
          </cell>
          <cell r="G153">
            <v>0</v>
          </cell>
          <cell r="H153">
            <v>0</v>
          </cell>
          <cell r="J153">
            <v>0</v>
          </cell>
          <cell r="K153" t="str">
            <v>Inscrito na DAU - Pr. 17944000448/92-31</v>
          </cell>
          <cell r="L153">
            <v>2277822771.9899998</v>
          </cell>
          <cell r="M153" t="str">
            <v>31.1.92</v>
          </cell>
          <cell r="N153" t="str">
            <v>PGFN-Nt COREF/DIESP 289, 03.07.92</v>
          </cell>
          <cell r="O153">
            <v>0</v>
          </cell>
        </row>
        <row r="154">
          <cell r="A154" t="str">
            <v>IAA-Q14 Ref. Acucar do Norte S.A - RAN 2</v>
          </cell>
          <cell r="B154" t="str">
            <v>17944.000448/92-31</v>
          </cell>
          <cell r="C154" t="str">
            <v>PF1705213</v>
          </cell>
          <cell r="D154" t="str">
            <v>TR</v>
          </cell>
          <cell r="E154">
            <v>0</v>
          </cell>
          <cell r="F154">
            <v>0.12</v>
          </cell>
          <cell r="G154">
            <v>0</v>
          </cell>
          <cell r="H154">
            <v>0</v>
          </cell>
          <cell r="J154">
            <v>0</v>
          </cell>
          <cell r="K154" t="str">
            <v>Inscrito na DAU - Pr. 17944000448/92-31</v>
          </cell>
          <cell r="L154">
            <v>3291531929</v>
          </cell>
          <cell r="M154" t="str">
            <v>31.12.91</v>
          </cell>
          <cell r="N154" t="str">
            <v>PGFN-Nt COREF/DIESP 289, 03.07.92</v>
          </cell>
          <cell r="O154">
            <v>0</v>
          </cell>
        </row>
        <row r="155">
          <cell r="A155" t="str">
            <v>IAA-Q14 Tate &amp; Lyle International</v>
          </cell>
          <cell r="B155" t="str">
            <v>10168.002591/91-39</v>
          </cell>
          <cell r="C155" t="str">
            <v>PF1705207</v>
          </cell>
          <cell r="D155" t="str">
            <v>TR</v>
          </cell>
          <cell r="E155">
            <v>0</v>
          </cell>
          <cell r="F155">
            <v>0.12</v>
          </cell>
          <cell r="G155">
            <v>0</v>
          </cell>
          <cell r="H155">
            <v>0</v>
          </cell>
          <cell r="J155">
            <v>0</v>
          </cell>
          <cell r="K155" t="str">
            <v>Inscrito na DAU - Pr. 10168.002591/91-39</v>
          </cell>
          <cell r="L155">
            <v>13263763751</v>
          </cell>
          <cell r="M155" t="str">
            <v>31.1.92</v>
          </cell>
          <cell r="O155">
            <v>0</v>
          </cell>
        </row>
        <row r="156">
          <cell r="A156" t="str">
            <v>IAA-Q14 Usina Estreliana Ltda.</v>
          </cell>
          <cell r="B156" t="str">
            <v>17944.000471/92-52</v>
          </cell>
          <cell r="C156" t="str">
            <v>PF1705210</v>
          </cell>
          <cell r="D156" t="str">
            <v>TR</v>
          </cell>
          <cell r="E156">
            <v>0</v>
          </cell>
          <cell r="F156">
            <v>0.12</v>
          </cell>
          <cell r="G156">
            <v>0</v>
          </cell>
          <cell r="H156">
            <v>0</v>
          </cell>
          <cell r="J156">
            <v>0</v>
          </cell>
          <cell r="K156" t="str">
            <v>Inscrito na DAU - Pr. 17944000732/2001-31</v>
          </cell>
          <cell r="L156">
            <v>751227092</v>
          </cell>
          <cell r="M156" t="str">
            <v>31.12.91</v>
          </cell>
          <cell r="N156" t="str">
            <v>PGFN-Nt COREF/DIESP 303 (038), 10.06.92</v>
          </cell>
          <cell r="O156">
            <v>0</v>
          </cell>
        </row>
        <row r="157">
          <cell r="A157" t="str">
            <v>IAA-Q14 Usina Treze de Maio S.A .</v>
          </cell>
          <cell r="B157" t="str">
            <v>17944.000471/92-52</v>
          </cell>
          <cell r="C157" t="str">
            <v>PF1705211</v>
          </cell>
          <cell r="D157" t="str">
            <v>TR</v>
          </cell>
          <cell r="E157">
            <v>0</v>
          </cell>
          <cell r="F157">
            <v>0.12</v>
          </cell>
          <cell r="G157">
            <v>0</v>
          </cell>
          <cell r="H157">
            <v>0</v>
          </cell>
          <cell r="J157">
            <v>0</v>
          </cell>
          <cell r="K157" t="str">
            <v>Inscrito na DAU - Pr. 17944000734/2001-21</v>
          </cell>
          <cell r="L157">
            <v>335370065</v>
          </cell>
          <cell r="M157" t="str">
            <v>31.12.91</v>
          </cell>
          <cell r="N157" t="str">
            <v>PGFN-Nt COREF/DIESP 303 (038), 10.06.92. No nome desta Usina ainda consta o processo 17944.000243/95-71, na PGFN-Nt COFEM/DIESP 273, 05.04.95</v>
          </cell>
          <cell r="O157">
            <v>0</v>
          </cell>
        </row>
        <row r="158">
          <cell r="A158" t="str">
            <v>IAA-Q17 Cia. Acucareira.Usina J. de Deus</v>
          </cell>
          <cell r="C158" t="str">
            <v>PF1705215</v>
          </cell>
          <cell r="D158" t="str">
            <v>TR</v>
          </cell>
          <cell r="E158">
            <v>0</v>
          </cell>
          <cell r="F158">
            <v>0.12</v>
          </cell>
          <cell r="G158">
            <v>7624.9036240990536</v>
          </cell>
          <cell r="H158">
            <v>803569.39777968766</v>
          </cell>
          <cell r="J158">
            <v>811194.30140378675</v>
          </cell>
          <cell r="K158" t="str">
            <v>Processo não localizado. Talvez o 17944000603/93-06 (Pasta IAA-Encontro de Contas).</v>
          </cell>
          <cell r="L158">
            <v>36505581</v>
          </cell>
          <cell r="M158" t="str">
            <v>31.12.91</v>
          </cell>
          <cell r="N158" t="str">
            <v>Os haveres do Q17 compõem o mesmo processo.</v>
          </cell>
          <cell r="O158">
            <v>7624.9036240990972</v>
          </cell>
        </row>
        <row r="159">
          <cell r="A159" t="str">
            <v>IAA-Q17 Conceicao do Peixe</v>
          </cell>
          <cell r="C159" t="str">
            <v>PF1705218</v>
          </cell>
          <cell r="D159" t="str">
            <v>TR</v>
          </cell>
          <cell r="E159">
            <v>0</v>
          </cell>
          <cell r="F159">
            <v>0.12</v>
          </cell>
          <cell r="G159">
            <v>4142.0268800715658</v>
          </cell>
          <cell r="H159">
            <v>436517.78562639421</v>
          </cell>
          <cell r="J159">
            <v>440659.81250646577</v>
          </cell>
          <cell r="K159" t="str">
            <v>Processo não localizado. Talvez o 17944000603/93-06 (Pasta IAA-Encontro de Contas).</v>
          </cell>
          <cell r="L159">
            <v>30808976</v>
          </cell>
          <cell r="M159" t="str">
            <v>31.12.91</v>
          </cell>
          <cell r="N159" t="str">
            <v>Provavelmente é o Processo nº 26500.100546/84-59, que está MICT (consulta: 29/07/2004).</v>
          </cell>
          <cell r="O159">
            <v>4142.0268800715567</v>
          </cell>
        </row>
        <row r="160">
          <cell r="A160" t="str">
            <v>IAA-Q17 S.A Usina Ouricuri Acuc. e Alcool</v>
          </cell>
          <cell r="C160" t="str">
            <v>PF1705217</v>
          </cell>
          <cell r="D160" t="str">
            <v>TR</v>
          </cell>
          <cell r="E160">
            <v>0</v>
          </cell>
          <cell r="F160">
            <v>0.12</v>
          </cell>
          <cell r="G160">
            <v>10722.08171268648</v>
          </cell>
          <cell r="H160">
            <v>1129973.1996056701</v>
          </cell>
          <cell r="J160">
            <v>1140695.2813183565</v>
          </cell>
          <cell r="K160" t="str">
            <v>Processo não localizado. Talvez o 17944000603/93-06 (Pasta IAA-Encontro de Contas).</v>
          </cell>
          <cell r="L160">
            <v>19830689</v>
          </cell>
          <cell r="M160" t="str">
            <v>31.12.91</v>
          </cell>
          <cell r="N160" t="str">
            <v>Provavelmente é o Processo nº 26500.100541/84-35, que está MICT (consulta: 29/07/2004).</v>
          </cell>
          <cell r="O160">
            <v>10722.081712686457</v>
          </cell>
        </row>
        <row r="161">
          <cell r="A161" t="str">
            <v>IAA-Q17 Sao Simeao Açucar e Alcool</v>
          </cell>
          <cell r="C161" t="str">
            <v>PF1705220</v>
          </cell>
          <cell r="D161" t="str">
            <v>TR</v>
          </cell>
          <cell r="E161">
            <v>0</v>
          </cell>
          <cell r="F161">
            <v>0.12</v>
          </cell>
          <cell r="G161">
            <v>9269.7723492835612</v>
          </cell>
          <cell r="H161">
            <v>976917.97188436508</v>
          </cell>
          <cell r="J161">
            <v>986187.74423364864</v>
          </cell>
          <cell r="K161" t="str">
            <v>Processo não localizado. Talvez o 17944000603/93-06 (Pasta IAA-Encontro de Contas).</v>
          </cell>
          <cell r="L161">
            <v>25998837</v>
          </cell>
          <cell r="M161" t="str">
            <v>31.12.91</v>
          </cell>
          <cell r="O161">
            <v>9269.7723492835648</v>
          </cell>
        </row>
        <row r="162">
          <cell r="A162" t="str">
            <v>IAA-Q17 Usina Alegria S.A .</v>
          </cell>
          <cell r="C162" t="str">
            <v>PF1705214</v>
          </cell>
          <cell r="D162" t="str">
            <v>TR</v>
          </cell>
          <cell r="E162">
            <v>0</v>
          </cell>
          <cell r="F162">
            <v>0.12</v>
          </cell>
          <cell r="G162">
            <v>4513.0244256404949</v>
          </cell>
          <cell r="H162">
            <v>475616.28299340745</v>
          </cell>
          <cell r="J162">
            <v>480129.30741904792</v>
          </cell>
          <cell r="K162" t="str">
            <v>Processo não localizado. Talvez o 17944000603/93-06 (Pasta IAA-Encontro de Contas).</v>
          </cell>
          <cell r="L162">
            <v>21469620</v>
          </cell>
          <cell r="M162" t="str">
            <v>31.12.91</v>
          </cell>
          <cell r="O162">
            <v>4513.0244256404694</v>
          </cell>
        </row>
        <row r="163">
          <cell r="A163" t="str">
            <v>IAA-Q18 Usina Conceicao do Peixe (ver processos apensos)</v>
          </cell>
          <cell r="B163" t="str">
            <v>26500.100546/84-59</v>
          </cell>
          <cell r="C163" t="str">
            <v>PF1705225</v>
          </cell>
          <cell r="D163" t="str">
            <v>TR</v>
          </cell>
          <cell r="E163">
            <v>0</v>
          </cell>
          <cell r="F163">
            <v>0.12</v>
          </cell>
          <cell r="G163">
            <v>55419.573621416253</v>
          </cell>
          <cell r="H163">
            <v>5840529.3490421697</v>
          </cell>
          <cell r="J163">
            <v>5895948.9226635862</v>
          </cell>
          <cell r="K163" t="str">
            <v>Processo no MICT (Secretaria de Produtos de Base).</v>
          </cell>
          <cell r="L163">
            <v>265331081</v>
          </cell>
          <cell r="M163" t="str">
            <v>31.12.91</v>
          </cell>
          <cell r="N163" t="str">
            <v>anexo ao 26500.100547/84-11, 26500.100548/84-84, 26500.100549/84-47,</v>
          </cell>
          <cell r="O163">
            <v>55419.573621416464</v>
          </cell>
        </row>
        <row r="164">
          <cell r="A164" t="str">
            <v>IAA-Q18 Usina Ouricuri</v>
          </cell>
          <cell r="B164" t="str">
            <v>26500.100541/84-35</v>
          </cell>
          <cell r="C164" t="str">
            <v>PF1705224</v>
          </cell>
          <cell r="D164" t="str">
            <v>TR</v>
          </cell>
          <cell r="E164">
            <v>0</v>
          </cell>
          <cell r="F164">
            <v>0.12</v>
          </cell>
          <cell r="G164">
            <v>31993.458950759265</v>
          </cell>
          <cell r="H164">
            <v>3371710.0975146438</v>
          </cell>
          <cell r="J164">
            <v>3403703.5564654032</v>
          </cell>
          <cell r="K164" t="str">
            <v>Processo no MICT (Secretaria de Produtos de Base).</v>
          </cell>
          <cell r="L164">
            <v>153174389</v>
          </cell>
          <cell r="M164" t="str">
            <v>31.12.91</v>
          </cell>
          <cell r="N164" t="str">
            <v>anexo ao 26500.100542-84/06</v>
          </cell>
          <cell r="O164">
            <v>31993.458950759377</v>
          </cell>
        </row>
        <row r="165">
          <cell r="A165" t="str">
            <v>IAA-Q19 Usina Barao de Suassuna S.A .</v>
          </cell>
          <cell r="C165" t="str">
            <v>PF1705227</v>
          </cell>
          <cell r="D165" t="str">
            <v>TR</v>
          </cell>
          <cell r="E165">
            <v>0</v>
          </cell>
          <cell r="F165">
            <v>0.12</v>
          </cell>
          <cell r="G165">
            <v>11077.386932737301</v>
          </cell>
          <cell r="H165">
            <v>1167417.9222906672</v>
          </cell>
          <cell r="J165">
            <v>1178495.3092234044</v>
          </cell>
          <cell r="K165" t="str">
            <v>Processo não localizado (depende de buscas - 2º Liquidante) .Deve ser o nº 26500.100508/84-60, encaminhado a PGFN nota STN/COREF/DIESP nº 304 de 11.06.93 (Pasta A-3 IAA dez/93 a dez/94 - 02)</v>
          </cell>
          <cell r="L165">
            <v>174930469.38</v>
          </cell>
          <cell r="M165" t="str">
            <v>16.06.92</v>
          </cell>
          <cell r="O165">
            <v>11077.386932737194</v>
          </cell>
        </row>
        <row r="166">
          <cell r="A166" t="str">
            <v>IAA-Q19 Usina Estreliana Ltda.</v>
          </cell>
          <cell r="C166" t="str">
            <v>PF1705228</v>
          </cell>
          <cell r="D166" t="str">
            <v>TR</v>
          </cell>
          <cell r="E166">
            <v>0</v>
          </cell>
          <cell r="F166">
            <v>0.12</v>
          </cell>
          <cell r="G166">
            <v>14099.713116050762</v>
          </cell>
          <cell r="H166">
            <v>1485933.2702542874</v>
          </cell>
          <cell r="J166">
            <v>1500032.9833703381</v>
          </cell>
          <cell r="K166" t="str">
            <v>Processo não localizado (depende de buscas - 2º Liquidante)</v>
          </cell>
          <cell r="L166">
            <v>222658037.63</v>
          </cell>
          <cell r="M166" t="str">
            <v>16.06.92</v>
          </cell>
          <cell r="O166">
            <v>14099.713116050698</v>
          </cell>
        </row>
        <row r="167">
          <cell r="A167" t="str">
            <v>IAA-Q19 Usina Frei Caneca S.A .</v>
          </cell>
          <cell r="C167" t="str">
            <v>PF1705229</v>
          </cell>
          <cell r="D167" t="str">
            <v>TR</v>
          </cell>
          <cell r="E167">
            <v>0</v>
          </cell>
          <cell r="F167">
            <v>0.12</v>
          </cell>
          <cell r="G167">
            <v>10456.868746501563</v>
          </cell>
          <cell r="H167">
            <v>1102023.0727546229</v>
          </cell>
          <cell r="J167">
            <v>1112479.9415011245</v>
          </cell>
          <cell r="K167" t="str">
            <v>Processo não localizado (depende de buscas - 2º Liquidante)</v>
          </cell>
          <cell r="L167">
            <v>165131443.38</v>
          </cell>
          <cell r="M167" t="str">
            <v>16.06.92</v>
          </cell>
          <cell r="O167">
            <v>10456.868746501626</v>
          </cell>
        </row>
        <row r="168">
          <cell r="A168" t="str">
            <v>IAA-Q19 Usina Sao Francisco</v>
          </cell>
          <cell r="C168" t="str">
            <v>PF1705230</v>
          </cell>
          <cell r="D168" t="str">
            <v>TR</v>
          </cell>
          <cell r="E168">
            <v>0</v>
          </cell>
          <cell r="F168">
            <v>0.12</v>
          </cell>
          <cell r="G168">
            <v>2353.6051040014422</v>
          </cell>
          <cell r="H168">
            <v>248040.51687369481</v>
          </cell>
          <cell r="J168">
            <v>250394.12197769625</v>
          </cell>
          <cell r="K168" t="str">
            <v>Processo não localizado (depende de buscas - 2º Liquidante)</v>
          </cell>
          <cell r="L168">
            <v>37167357.560000002</v>
          </cell>
          <cell r="M168" t="str">
            <v>16.06.92</v>
          </cell>
          <cell r="O168">
            <v>2353.6051040014427</v>
          </cell>
        </row>
        <row r="169">
          <cell r="A169" t="str">
            <v>IAA-SP INTERBRAS-Petrobras Intern. S.A .</v>
          </cell>
          <cell r="C169" t="str">
            <v>PF1705201</v>
          </cell>
          <cell r="D169" t="str">
            <v>TR</v>
          </cell>
          <cell r="E169">
            <v>0</v>
          </cell>
          <cell r="F169">
            <v>0.12</v>
          </cell>
          <cell r="G169">
            <v>4589.5373515584588</v>
          </cell>
          <cell r="H169">
            <v>483679.78763993661</v>
          </cell>
          <cell r="J169">
            <v>488269.32499149506</v>
          </cell>
          <cell r="K169" t="str">
            <v>Processo não localizado (provalmente liquidado).</v>
          </cell>
          <cell r="L169">
            <v>27833629.010000002</v>
          </cell>
          <cell r="M169" t="str">
            <v>31.01.92</v>
          </cell>
          <cell r="O169">
            <v>4589.5373515584506</v>
          </cell>
        </row>
        <row r="170">
          <cell r="A170" t="str">
            <v>IAA-SP Petrobras Distribuidora S.A .</v>
          </cell>
          <cell r="C170" t="str">
            <v>PF1705199</v>
          </cell>
          <cell r="D170" t="str">
            <v>TR</v>
          </cell>
          <cell r="E170">
            <v>0</v>
          </cell>
          <cell r="F170">
            <v>0.12</v>
          </cell>
          <cell r="G170">
            <v>48.17416849552049</v>
          </cell>
          <cell r="H170">
            <v>5076.9543426270739</v>
          </cell>
          <cell r="J170">
            <v>5125.1285111225943</v>
          </cell>
          <cell r="K170" t="str">
            <v>Processo não localizado (fazer encontro de contas)</v>
          </cell>
          <cell r="L170">
            <v>292154.13</v>
          </cell>
          <cell r="M170" t="str">
            <v>31.01.92</v>
          </cell>
          <cell r="O170">
            <v>48.174168495520462</v>
          </cell>
        </row>
        <row r="171">
          <cell r="A171" t="str">
            <v>IAA-SP Usina da Barra S.A</v>
          </cell>
          <cell r="B171" t="str">
            <v>17944.000973/92-19</v>
          </cell>
          <cell r="C171" t="str">
            <v>PF1705194</v>
          </cell>
          <cell r="D171" t="str">
            <v>TR</v>
          </cell>
          <cell r="E171">
            <v>0</v>
          </cell>
          <cell r="F171">
            <v>0.12</v>
          </cell>
          <cell r="G171">
            <v>0</v>
          </cell>
          <cell r="H171">
            <v>0</v>
          </cell>
          <cell r="J171">
            <v>0</v>
          </cell>
          <cell r="K171" t="str">
            <v>Inscrito na DAU - Pr. 17944000973/92-19</v>
          </cell>
          <cell r="L171">
            <v>49902041.880000003</v>
          </cell>
          <cell r="M171" t="str">
            <v>31.01.92</v>
          </cell>
          <cell r="O171">
            <v>0</v>
          </cell>
        </row>
        <row r="172">
          <cell r="A172" t="str">
            <v>PETROBRÁS/Petromisa - DESO</v>
          </cell>
          <cell r="B172" t="str">
            <v>17944.001133/94-27</v>
          </cell>
          <cell r="C172" t="str">
            <v>PF1705326</v>
          </cell>
          <cell r="D172" t="str">
            <v>IGP-DI mês ant</v>
          </cell>
          <cell r="E172">
            <v>0</v>
          </cell>
          <cell r="F172">
            <v>0.06</v>
          </cell>
          <cell r="G172">
            <v>0</v>
          </cell>
          <cell r="H172">
            <v>16337756.514553094</v>
          </cell>
          <cell r="J172">
            <v>16432056.923745403</v>
          </cell>
          <cell r="K172" t="str">
            <v>Processo na COFIS (fazer encontro de contas).</v>
          </cell>
          <cell r="L172">
            <v>2044866.84</v>
          </cell>
          <cell r="M172">
            <v>34896</v>
          </cell>
          <cell r="N172" t="str">
            <v>conforme cálculo de atualização do Liquidante (vide contrato nº 393/TN, de 07.08.97</v>
          </cell>
          <cell r="O172">
            <v>94300.409192308784</v>
          </cell>
        </row>
        <row r="173">
          <cell r="A173" t="str">
            <v>PETROBRÁS/Petromisa - ENERGIPE</v>
          </cell>
          <cell r="B173" t="str">
            <v>10168.003179/93-52</v>
          </cell>
          <cell r="C173" t="str">
            <v>PF1705325</v>
          </cell>
          <cell r="D173" t="str">
            <v>IGP-DI mês ant</v>
          </cell>
          <cell r="E173">
            <v>0</v>
          </cell>
          <cell r="F173">
            <v>0.06</v>
          </cell>
          <cell r="G173">
            <v>0</v>
          </cell>
          <cell r="H173">
            <v>8181897.7397830216</v>
          </cell>
          <cell r="J173">
            <v>8229123.091938558</v>
          </cell>
          <cell r="K173" t="str">
            <v>Processo na COFIS (fazer encontro de contas).</v>
          </cell>
          <cell r="L173">
            <v>1024062.96</v>
          </cell>
          <cell r="M173">
            <v>34896</v>
          </cell>
          <cell r="N173" t="str">
            <v>conforme cálculo de atualização do Liquidante (vide contrato nº 392/TN, de 07.08.97</v>
          </cell>
          <cell r="O173">
            <v>47225.352155536413</v>
          </cell>
        </row>
        <row r="174">
          <cell r="A174" t="str">
            <v>PETROBRÁS/Petromisa - ENTREPRISE MINIÈRE ET CHIMIQUE - EMC</v>
          </cell>
          <cell r="B174" t="str">
            <v>10168.002975/93-22</v>
          </cell>
          <cell r="C174" t="str">
            <v>PF1705336</v>
          </cell>
          <cell r="D174" t="str">
            <v>IGP-DI mês ant</v>
          </cell>
          <cell r="E174">
            <v>0</v>
          </cell>
          <cell r="F174">
            <v>0.06</v>
          </cell>
          <cell r="G174">
            <v>0</v>
          </cell>
          <cell r="H174">
            <v>1823165.1616379814</v>
          </cell>
          <cell r="J174">
            <v>1833688.345810452</v>
          </cell>
          <cell r="K174" t="str">
            <v>Processo na COFIS (fazer encontro de contas).</v>
          </cell>
          <cell r="L174">
            <v>228191.06</v>
          </cell>
          <cell r="M174">
            <v>34896</v>
          </cell>
          <cell r="N174" t="str">
            <v>conforme cálculo de atualização do Liquidante (vide contrato nº 411/TN, de 12.02.98)</v>
          </cell>
          <cell r="O174">
            <v>10523.184172470588</v>
          </cell>
        </row>
        <row r="175">
          <cell r="A175" t="str">
            <v>PETROBRÁS/Petromisa - PETROBRÁS Distribuidora S/A - BR</v>
          </cell>
          <cell r="B175" t="str">
            <v>17944.000201/95-21</v>
          </cell>
          <cell r="C175" t="str">
            <v>PF1705337</v>
          </cell>
          <cell r="D175" t="str">
            <v>IGP-DI mês ant</v>
          </cell>
          <cell r="E175">
            <v>0</v>
          </cell>
          <cell r="F175">
            <v>0.06</v>
          </cell>
          <cell r="G175">
            <v>0</v>
          </cell>
          <cell r="H175">
            <v>151211.29606543208</v>
          </cell>
          <cell r="J175">
            <v>152084.07728730718</v>
          </cell>
          <cell r="K175" t="str">
            <v>Processo na COFIS (fazer encontro de contas).</v>
          </cell>
          <cell r="L175">
            <v>18925.91</v>
          </cell>
          <cell r="M175">
            <v>34896</v>
          </cell>
          <cell r="N175" t="str">
            <v>conforme cálculo de atualização do Liquidante (vide contrato nº 402/TN, de 03.09.97)</v>
          </cell>
          <cell r="O175">
            <v>872.78122187510598</v>
          </cell>
        </row>
        <row r="176">
          <cell r="A176" t="str">
            <v>PETROBRÁS/Petromisa - PETROS</v>
          </cell>
          <cell r="B176" t="str">
            <v>17944.000478/94-63</v>
          </cell>
          <cell r="C176" t="str">
            <v>PF1705458</v>
          </cell>
          <cell r="D176" t="str">
            <v>IGP-DI mês ant</v>
          </cell>
          <cell r="E176">
            <v>0</v>
          </cell>
          <cell r="F176">
            <v>0.06</v>
          </cell>
          <cell r="G176">
            <v>0</v>
          </cell>
          <cell r="H176">
            <v>22916143.481605358</v>
          </cell>
          <cell r="J176">
            <v>23048413.888836615</v>
          </cell>
          <cell r="K176" t="str">
            <v>Processo na COFIS (fazer encontro de contas).</v>
          </cell>
          <cell r="L176">
            <v>4991662.57</v>
          </cell>
          <cell r="M176">
            <v>37342</v>
          </cell>
          <cell r="O176">
            <v>132270.40723125637</v>
          </cell>
        </row>
        <row r="177">
          <cell r="A177" t="str">
            <v>PORTOBRAS-Dolfin Engenharia (80/079)</v>
          </cell>
          <cell r="B177" t="str">
            <v>17944.000186/93-77</v>
          </cell>
          <cell r="C177" t="str">
            <v>PF1705235</v>
          </cell>
          <cell r="D177" t="str">
            <v>TR</v>
          </cell>
          <cell r="E177">
            <v>0</v>
          </cell>
          <cell r="F177">
            <v>0.12</v>
          </cell>
          <cell r="G177">
            <v>2487.322814909769</v>
          </cell>
          <cell r="H177">
            <v>262132.68980129412</v>
          </cell>
          <cell r="J177">
            <v>264620.01261620387</v>
          </cell>
          <cell r="K177" t="str">
            <v>Processo na CODIN (PGFN-Nt.1973 COAFI/DIESP, 29.12.99)</v>
          </cell>
          <cell r="L177">
            <v>20814.73</v>
          </cell>
          <cell r="M177">
            <v>34699</v>
          </cell>
          <cell r="N177" t="str">
            <v>conforme Memo CODIP/DIRED 603, DE 21.09.92</v>
          </cell>
          <cell r="O177">
            <v>2487.3228149097413</v>
          </cell>
        </row>
        <row r="178">
          <cell r="A178" t="str">
            <v>PORTOBRAS-Dolfin Engenharia (89/064)</v>
          </cell>
          <cell r="B178" t="str">
            <v>17944.000187/93-30</v>
          </cell>
          <cell r="C178" t="str">
            <v>PF1705233</v>
          </cell>
          <cell r="D178" t="str">
            <v>TR</v>
          </cell>
          <cell r="E178">
            <v>0</v>
          </cell>
          <cell r="F178">
            <v>0.12</v>
          </cell>
          <cell r="G178">
            <v>1342.5094358041813</v>
          </cell>
          <cell r="H178">
            <v>141483.6897653488</v>
          </cell>
          <cell r="J178">
            <v>142826.19920115298</v>
          </cell>
          <cell r="K178" t="str">
            <v>Processo na CODIN (PGFN-Nt.1973 COAFI/DIESP, 29.12.99)</v>
          </cell>
          <cell r="L178">
            <v>11234.56</v>
          </cell>
          <cell r="M178">
            <v>34699</v>
          </cell>
          <cell r="N178" t="str">
            <v>conforme Memo CODIP/DIRED 603, DE 21.09.92</v>
          </cell>
          <cell r="O178">
            <v>1342.5094358041824</v>
          </cell>
        </row>
        <row r="179">
          <cell r="A179" t="str">
            <v>PORTOBRAS-Dolfin Engenharia (89/075)</v>
          </cell>
          <cell r="B179" t="str">
            <v>17944.000185/93-12</v>
          </cell>
          <cell r="C179" t="str">
            <v>PF1705234</v>
          </cell>
          <cell r="D179" t="str">
            <v>TR</v>
          </cell>
          <cell r="E179">
            <v>0</v>
          </cell>
          <cell r="F179">
            <v>0.12</v>
          </cell>
          <cell r="G179">
            <v>852.10728974722088</v>
          </cell>
          <cell r="H179">
            <v>89801.44214567203</v>
          </cell>
          <cell r="J179">
            <v>90653.549435419249</v>
          </cell>
          <cell r="K179" t="str">
            <v>Processo na CODIN (PGFN-Nt.1937 COAFI/DIESP, 23.12.99).</v>
          </cell>
          <cell r="L179">
            <v>4737.8100000000004</v>
          </cell>
          <cell r="M179">
            <v>34699</v>
          </cell>
          <cell r="N179" t="str">
            <v>conforme Memo CODIP/DIRED 603, DE 21.09.92</v>
          </cell>
          <cell r="O179">
            <v>852.1072897472186</v>
          </cell>
        </row>
        <row r="180">
          <cell r="A180" t="str">
            <v>PORTOBRÁS-Engevix Engenharia S.A</v>
          </cell>
          <cell r="B180" t="str">
            <v>17944.000190/93-44</v>
          </cell>
          <cell r="C180" t="str">
            <v>PF1705106</v>
          </cell>
          <cell r="D180" t="str">
            <v>TR</v>
          </cell>
          <cell r="E180">
            <v>0</v>
          </cell>
          <cell r="F180">
            <v>0.12</v>
          </cell>
          <cell r="G180">
            <v>882.14558486514613</v>
          </cell>
          <cell r="H180">
            <v>92967.102448833146</v>
          </cell>
          <cell r="J180">
            <v>93849.248033698299</v>
          </cell>
          <cell r="K180" t="str">
            <v>COFIS - STN</v>
          </cell>
          <cell r="L180">
            <v>9229.2900000000009</v>
          </cell>
          <cell r="M180" t="str">
            <v>31.12.94</v>
          </cell>
          <cell r="N180" t="str">
            <v>Ofício STN/COAFI/DIESP 765, de 04.03.00, notificando a empresa sobre a permanência do débito.</v>
          </cell>
          <cell r="O180">
            <v>882.14558486515307</v>
          </cell>
        </row>
        <row r="181">
          <cell r="A181" t="str">
            <v>PORTOBRAS-Sondotecnica Eng. Solos (89/061)</v>
          </cell>
          <cell r="B181" t="str">
            <v>17944.000278/93-93</v>
          </cell>
          <cell r="C181" t="str">
            <v>PF1705236</v>
          </cell>
          <cell r="D181" t="str">
            <v>TR</v>
          </cell>
          <cell r="E181">
            <v>0</v>
          </cell>
          <cell r="F181">
            <v>0.12</v>
          </cell>
          <cell r="G181">
            <v>0</v>
          </cell>
          <cell r="H181">
            <v>0</v>
          </cell>
          <cell r="J181">
            <v>0</v>
          </cell>
          <cell r="K181" t="str">
            <v>Inscrito na DAU - Pr. 17944000278/93-93</v>
          </cell>
          <cell r="L181">
            <v>23774.06</v>
          </cell>
          <cell r="M181" t="str">
            <v>31.12.94</v>
          </cell>
          <cell r="N181" t="str">
            <v>conforme Memo CODIP/DIRED 603, DE 21.09.93</v>
          </cell>
          <cell r="O181">
            <v>0</v>
          </cell>
        </row>
        <row r="182">
          <cell r="A182" t="str">
            <v>RFFSA - AGEF</v>
          </cell>
          <cell r="C182" t="str">
            <v>PF1705443</v>
          </cell>
          <cell r="D182" t="str">
            <v>IGP-DI</v>
          </cell>
          <cell r="E182">
            <v>0</v>
          </cell>
          <cell r="F182">
            <v>0.12</v>
          </cell>
          <cell r="G182">
            <v>0</v>
          </cell>
          <cell r="H182">
            <v>83798.587601113264</v>
          </cell>
          <cell r="J182">
            <v>83798.587601113264</v>
          </cell>
          <cell r="K182" t="str">
            <v xml:space="preserve">Sob análise da COFIS. </v>
          </cell>
          <cell r="O182">
            <v>0</v>
          </cell>
        </row>
        <row r="183">
          <cell r="A183" t="str">
            <v>SIDERAMA - AÇOPALMA I</v>
          </cell>
          <cell r="B183" t="str">
            <v>17944.000151/99-88</v>
          </cell>
          <cell r="C183" t="str">
            <v>PF1705344</v>
          </cell>
          <cell r="D183" t="str">
            <v>FACP</v>
          </cell>
          <cell r="E183">
            <v>0</v>
          </cell>
          <cell r="F183">
            <v>0.03</v>
          </cell>
          <cell r="G183">
            <v>0</v>
          </cell>
          <cell r="H183">
            <v>0</v>
          </cell>
          <cell r="J183">
            <v>0</v>
          </cell>
          <cell r="K183" t="str">
            <v>Inscrito na DAU - Pr. 17944000151/99-88</v>
          </cell>
          <cell r="L183">
            <v>88800</v>
          </cell>
          <cell r="M183" t="str">
            <v>12.09.98</v>
          </cell>
          <cell r="N183" t="str">
            <v>Termo de Contrato de Compra e Venda com Reserva de Domínio</v>
          </cell>
          <cell r="O183">
            <v>0</v>
          </cell>
        </row>
        <row r="184">
          <cell r="A184" t="str">
            <v>SIDERAMA - AÇOPALMA II</v>
          </cell>
          <cell r="B184" t="str">
            <v>17944.000151/99-88</v>
          </cell>
          <cell r="C184" t="str">
            <v>PF1705345</v>
          </cell>
          <cell r="D184" t="str">
            <v>FACP</v>
          </cell>
          <cell r="E184">
            <v>0</v>
          </cell>
          <cell r="F184">
            <v>0.03</v>
          </cell>
          <cell r="G184">
            <v>0</v>
          </cell>
          <cell r="H184">
            <v>0</v>
          </cell>
          <cell r="J184">
            <v>0</v>
          </cell>
          <cell r="K184" t="str">
            <v>Inscrito na DAU - Pr. 17944000151/99-88</v>
          </cell>
          <cell r="L184">
            <v>80640</v>
          </cell>
          <cell r="M184" t="str">
            <v>30.06.98</v>
          </cell>
          <cell r="N184" t="str">
            <v>Termo de Contrato de Compra e Venda com Reserva de Domínio</v>
          </cell>
          <cell r="O184">
            <v>0</v>
          </cell>
        </row>
        <row r="185">
          <cell r="A185" t="str">
            <v>SIDERAMA - JOSÉ RAIMUNDO PAIVA DA SILVA</v>
          </cell>
          <cell r="B185" t="str">
            <v>17944.000119/99-75</v>
          </cell>
          <cell r="C185" t="str">
            <v>PF1705348</v>
          </cell>
          <cell r="D185" t="str">
            <v>Tx. SELIC</v>
          </cell>
          <cell r="E185">
            <v>0</v>
          </cell>
          <cell r="F185" t="str">
            <v>-</v>
          </cell>
          <cell r="G185">
            <v>0</v>
          </cell>
          <cell r="H185">
            <v>0</v>
          </cell>
          <cell r="J185">
            <v>0</v>
          </cell>
          <cell r="K185" t="str">
            <v>Inscrito na DAU - Pr. 17944000119/99-75</v>
          </cell>
          <cell r="L185">
            <v>3900</v>
          </cell>
          <cell r="M185" t="str">
            <v>16.11.97</v>
          </cell>
          <cell r="N185" t="str">
            <v>Valor informado pelo Liquidante referente a débito existente em 16.11.97, relativo a 2 meses de aluguel, conforme Contrato de Locação/Arrendamento datado de 02.09.96</v>
          </cell>
          <cell r="O185">
            <v>0</v>
          </cell>
        </row>
        <row r="186">
          <cell r="A186" t="str">
            <v>SIDERAMA - MARGEM Transp. Marit.e Repres. Ltda.</v>
          </cell>
          <cell r="B186" t="str">
            <v>17944.000108/99-59</v>
          </cell>
          <cell r="C186" t="str">
            <v>PF1705349</v>
          </cell>
          <cell r="D186" t="str">
            <v>Tx. SELIC</v>
          </cell>
          <cell r="E186">
            <v>0</v>
          </cell>
          <cell r="F186" t="str">
            <v>-</v>
          </cell>
          <cell r="G186">
            <v>0</v>
          </cell>
          <cell r="H186">
            <v>0</v>
          </cell>
          <cell r="J186">
            <v>0</v>
          </cell>
          <cell r="K186" t="str">
            <v>Inscrito na DAU - Pr. 17944000108/99-59</v>
          </cell>
          <cell r="L186">
            <v>800</v>
          </cell>
          <cell r="M186" t="str">
            <v>16.11.97</v>
          </cell>
          <cell r="N186" t="str">
            <v>Valor informado pelo Liquidante referente a débito existente em 16.11.97, relativo a 1 mes de aluguel, conforme Contrato de Locação datado de 27.02.96</v>
          </cell>
          <cell r="O186">
            <v>0</v>
          </cell>
        </row>
        <row r="187">
          <cell r="A187" t="str">
            <v>SIDERAMA - SILNAVE NAVEGAÇÃO S.A.</v>
          </cell>
          <cell r="B187" t="str">
            <v>17944.000105/99-61</v>
          </cell>
          <cell r="C187" t="str">
            <v>PF1705350</v>
          </cell>
          <cell r="D187" t="str">
            <v>Tx. SELIC</v>
          </cell>
          <cell r="E187">
            <v>0</v>
          </cell>
          <cell r="F187" t="str">
            <v>-</v>
          </cell>
          <cell r="G187">
            <v>0</v>
          </cell>
          <cell r="H187">
            <v>0</v>
          </cell>
          <cell r="J187">
            <v>0</v>
          </cell>
          <cell r="K187" t="str">
            <v>Inscrito na DAU - Pr. 17944000105/99-61</v>
          </cell>
          <cell r="L187">
            <v>4000</v>
          </cell>
          <cell r="M187" t="str">
            <v>16.11.97</v>
          </cell>
          <cell r="N187" t="str">
            <v>Valor informado pelo Liquidante referente a débito existente em 16.11.97, relativo a 4 meses de aluguel, conforme Contrato de Locação datado de 01.05.97</v>
          </cell>
          <cell r="O187">
            <v>0</v>
          </cell>
        </row>
        <row r="188">
          <cell r="A188" t="str">
            <v>SIDERBRÁS- EXCELL S. A Tubos de Aço sem Costura</v>
          </cell>
          <cell r="C188" t="str">
            <v>PF1705307</v>
          </cell>
          <cell r="D188" t="str">
            <v>TR</v>
          </cell>
          <cell r="E188">
            <v>0</v>
          </cell>
          <cell r="F188">
            <v>0.08</v>
          </cell>
          <cell r="G188">
            <v>0</v>
          </cell>
          <cell r="H188">
            <v>25336132.681900181</v>
          </cell>
          <cell r="J188">
            <v>25502292.029638879</v>
          </cell>
          <cell r="K188" t="str">
            <v>AGU - proc. 586/93 e 244/93 petição de 05.06.96</v>
          </cell>
          <cell r="O188">
            <v>166159.34773869812</v>
          </cell>
        </row>
        <row r="189">
          <cell r="A189" t="str">
            <v>SIDERBRÁS-COBRAPI</v>
          </cell>
          <cell r="C189" t="str">
            <v>PF1705304</v>
          </cell>
          <cell r="D189" t="str">
            <v>TR</v>
          </cell>
          <cell r="E189">
            <v>0</v>
          </cell>
          <cell r="F189">
            <v>0.06</v>
          </cell>
          <cell r="G189">
            <v>0</v>
          </cell>
          <cell r="H189">
            <v>219500.09101740087</v>
          </cell>
          <cell r="J189">
            <v>220597.59147248787</v>
          </cell>
          <cell r="K189" t="str">
            <v>Execução 4º Vara Cível; ajuizado em 02.04.92; AGU - Processo nº 7606/92.</v>
          </cell>
          <cell r="O189">
            <v>1097.5004550869926</v>
          </cell>
        </row>
        <row r="190">
          <cell r="A190" t="str">
            <v>SIDERBRÁS-VALE DO RIO DOCE NAVEGAÇÃO S. A</v>
          </cell>
          <cell r="B190" t="str">
            <v>17944000046/99-01</v>
          </cell>
          <cell r="C190" t="str">
            <v>PF1705302</v>
          </cell>
          <cell r="D190" t="str">
            <v>IGP-M</v>
          </cell>
          <cell r="E190">
            <v>0</v>
          </cell>
          <cell r="F190">
            <v>0.1918</v>
          </cell>
          <cell r="G190">
            <v>0</v>
          </cell>
          <cell r="H190">
            <v>36709732.299132816</v>
          </cell>
          <cell r="J190">
            <v>37108976.614343509</v>
          </cell>
          <cell r="K190" t="str">
            <v>Processo na PGFN - encaminhado para inscrição na DAU.</v>
          </cell>
          <cell r="O190">
            <v>399244.31521069258</v>
          </cell>
        </row>
        <row r="191">
          <cell r="A191" t="str">
            <v>SUNAB</v>
          </cell>
          <cell r="B191" t="str">
            <v xml:space="preserve"> </v>
          </cell>
          <cell r="C191" t="str">
            <v>PF1705321</v>
          </cell>
          <cell r="D191" t="str">
            <v>TR</v>
          </cell>
          <cell r="E191">
            <v>0</v>
          </cell>
          <cell r="F191">
            <v>0.12</v>
          </cell>
          <cell r="G191">
            <v>704.98188077573934</v>
          </cell>
          <cell r="H191">
            <v>74296.265672143418</v>
          </cell>
          <cell r="J191">
            <v>75001.247552919158</v>
          </cell>
          <cell r="K191" t="str">
            <v>Processos encaminhados para inscrição na DAU.    (valores inferiores a R$ 1mil).</v>
          </cell>
          <cell r="N191" t="str">
            <v>Conforme Lei nº. 9.618, de 2/4/98 e processos SUNAB</v>
          </cell>
          <cell r="O191">
            <v>704.98188077574014</v>
          </cell>
        </row>
        <row r="192">
          <cell r="A192" t="str">
            <v>SUNAMAN - EMAQ ENGENHARIA E MÁQUINAS S/A</v>
          </cell>
          <cell r="B192" t="str">
            <v>17944.001278/95-91</v>
          </cell>
          <cell r="C192" t="str">
            <v>PF1705351</v>
          </cell>
          <cell r="D192" t="str">
            <v>US$</v>
          </cell>
          <cell r="E192">
            <v>-43741338.987610862</v>
          </cell>
          <cell r="F192">
            <v>0.15</v>
          </cell>
          <cell r="G192">
            <v>8413157.3520975281</v>
          </cell>
          <cell r="H192">
            <v>761899001.53489459</v>
          </cell>
          <cell r="J192">
            <v>726570819.89938128</v>
          </cell>
          <cell r="K192" t="str">
            <v>Processo na COFIS (AGU-cobrança judicial Mem. PGFN/PGA, de 16.07.99).</v>
          </cell>
          <cell r="L192">
            <v>36352715.200000003</v>
          </cell>
          <cell r="M192" t="str">
            <v>15.06.95</v>
          </cell>
          <cell r="N192" t="str">
            <v>Termo declaratório de sub-rogação legal</v>
          </cell>
          <cell r="O192">
            <v>-35328181.635513306</v>
          </cell>
        </row>
        <row r="193">
          <cell r="A193" t="str">
            <v>BNCC - SITUAÇÃO NORMAL (Contratos) - B. DO BRASIL</v>
          </cell>
          <cell r="C193" t="str">
            <v>PF1705112</v>
          </cell>
          <cell r="D193" t="str">
            <v>-</v>
          </cell>
          <cell r="E193">
            <v>0</v>
          </cell>
          <cell r="F193" t="str">
            <v>-</v>
          </cell>
          <cell r="G193">
            <v>0</v>
          </cell>
          <cell r="H193">
            <v>14472617.112537891</v>
          </cell>
          <cell r="J193">
            <v>14451255.322537892</v>
          </cell>
          <cell r="K193" t="str">
            <v>Controlado analiticamente pelo BB - recebimentos aleatórios.</v>
          </cell>
          <cell r="O193">
            <v>-21361.789999999106</v>
          </cell>
        </row>
        <row r="194">
          <cell r="A194" t="str">
            <v>IAA - BANCO DO BRASIL</v>
          </cell>
          <cell r="C194" t="str">
            <v>PF1705298</v>
          </cell>
          <cell r="D194" t="str">
            <v>-</v>
          </cell>
          <cell r="E194">
            <v>0</v>
          </cell>
          <cell r="F194" t="str">
            <v>-</v>
          </cell>
          <cell r="G194">
            <v>0</v>
          </cell>
          <cell r="H194">
            <v>158847917.69999999</v>
          </cell>
          <cell r="J194">
            <v>160890714.52000001</v>
          </cell>
          <cell r="K194" t="str">
            <v>Processos encaminhados para inscrição na DAU. Controle de saldo efetuado pelo Banco do Brasil.</v>
          </cell>
          <cell r="O194">
            <v>2042796.8200000226</v>
          </cell>
        </row>
        <row r="195">
          <cell r="A195" t="str">
            <v>EGF- ESPECIAL - BANCO DO BRASIL</v>
          </cell>
          <cell r="B195" t="str">
            <v>17944.000.744/98-17</v>
          </cell>
          <cell r="C195" t="str">
            <v>00000000000000001</v>
          </cell>
          <cell r="D195" t="str">
            <v>Sobretaxa - CONAB</v>
          </cell>
          <cell r="F195" t="str">
            <v>-</v>
          </cell>
          <cell r="H195">
            <v>496216380.39999998</v>
          </cell>
          <cell r="J195">
            <v>490058412.50999999</v>
          </cell>
          <cell r="K195" t="str">
            <v>Controlado analiticamente pelo BB - recebimentos aleatórios.</v>
          </cell>
          <cell r="O195">
            <v>-6157967.8899999857</v>
          </cell>
        </row>
        <row r="196">
          <cell r="A196" t="str">
            <v>BNDES - Cessão de Crédito - CT 064-PGFN/CAF</v>
          </cell>
          <cell r="B196" t="str">
            <v>17944.000091/2002-04</v>
          </cell>
          <cell r="C196" t="str">
            <v>PF1705449</v>
          </cell>
          <cell r="D196" t="str">
            <v>Tx. SELIC</v>
          </cell>
          <cell r="E196">
            <v>0</v>
          </cell>
          <cell r="F196" t="str">
            <v>-</v>
          </cell>
          <cell r="G196">
            <v>0</v>
          </cell>
          <cell r="H196">
            <v>0</v>
          </cell>
          <cell r="J196">
            <v>0</v>
          </cell>
          <cell r="K196" t="str">
            <v>Normal - somente controle de saldo</v>
          </cell>
          <cell r="L196">
            <v>1000000000</v>
          </cell>
          <cell r="M196">
            <v>37300</v>
          </cell>
          <cell r="N196" t="str">
            <v>conforme contrato União x BNDES, nº 064/PGFN/CAF, de 02.04.02</v>
          </cell>
          <cell r="O196">
            <v>0</v>
          </cell>
        </row>
        <row r="197">
          <cell r="A197" t="str">
            <v>BNDES - Contrato de Financiamento - CT 070-PGFN/CAF</v>
          </cell>
          <cell r="B197" t="str">
            <v>17944000611/2002-71</v>
          </cell>
          <cell r="C197" t="str">
            <v>PF1705452</v>
          </cell>
          <cell r="D197" t="str">
            <v>Tx. SELIC</v>
          </cell>
          <cell r="E197">
            <v>0</v>
          </cell>
          <cell r="F197" t="str">
            <v>-</v>
          </cell>
          <cell r="G197">
            <v>0</v>
          </cell>
          <cell r="H197">
            <v>0</v>
          </cell>
          <cell r="J197">
            <v>0</v>
          </cell>
          <cell r="K197" t="str">
            <v>Normal - em fase de amortização - valores aleatóreos</v>
          </cell>
          <cell r="L197">
            <v>7000000000</v>
          </cell>
          <cell r="M197">
            <v>37487</v>
          </cell>
          <cell r="N197" t="str">
            <v>conforme contrato União x BNDES, nº 070/PGFN/CAF, de 02.04.03</v>
          </cell>
          <cell r="O197">
            <v>0</v>
          </cell>
        </row>
        <row r="198">
          <cell r="A198" t="str">
            <v>BNDES - Contrato de Financiamento - CT 090-PGFN/CAF</v>
          </cell>
          <cell r="B198" t="str">
            <v>10951.000882/99-21</v>
          </cell>
          <cell r="C198" t="str">
            <v>PF1705453</v>
          </cell>
          <cell r="D198" t="str">
            <v>IGP-M</v>
          </cell>
          <cell r="E198">
            <v>0</v>
          </cell>
          <cell r="F198">
            <v>0.1009</v>
          </cell>
          <cell r="G198">
            <v>0</v>
          </cell>
          <cell r="H198">
            <v>2116983138.7339258</v>
          </cell>
          <cell r="J198">
            <v>2125867628.0038073</v>
          </cell>
          <cell r="K198" t="str">
            <v>Normal - somente controle de saldo</v>
          </cell>
          <cell r="L198">
            <v>1300000000</v>
          </cell>
          <cell r="M198">
            <v>37560</v>
          </cell>
          <cell r="N198" t="str">
            <v>conforme contrato União x BNDES, nº 090/PGFN/CAF, de 31.10.02.</v>
          </cell>
          <cell r="O198">
            <v>8884489.2698814869</v>
          </cell>
        </row>
        <row r="199">
          <cell r="A199" t="str">
            <v>BNDES - Contrato de Financiamento - CT 142-PGFN/CAF</v>
          </cell>
          <cell r="B199" t="str">
            <v>17944.000865/2003-70</v>
          </cell>
          <cell r="C199" t="str">
            <v>PF1705457</v>
          </cell>
          <cell r="D199" t="str">
            <v>Tx. SELIC</v>
          </cell>
          <cell r="E199">
            <v>0</v>
          </cell>
          <cell r="F199" t="str">
            <v>-</v>
          </cell>
          <cell r="G199">
            <v>0</v>
          </cell>
          <cell r="H199">
            <v>0</v>
          </cell>
          <cell r="J199">
            <v>0</v>
          </cell>
          <cell r="K199" t="str">
            <v>Normal - somente controle de saldo</v>
          </cell>
          <cell r="L199">
            <v>2300000000</v>
          </cell>
          <cell r="M199">
            <v>37887</v>
          </cell>
          <cell r="N199" t="str">
            <v>conforme contrato União x BNDES, nº 142/PGFN/CAF, de 23.09.03.</v>
          </cell>
          <cell r="O199">
            <v>0</v>
          </cell>
        </row>
        <row r="200">
          <cell r="A200" t="str">
            <v>BNDES - Cessão de Crédito - CT 124-PGFN/CAF</v>
          </cell>
          <cell r="B200" t="str">
            <v>17944.000376/2003-18</v>
          </cell>
          <cell r="C200" t="str">
            <v>PF1705455</v>
          </cell>
          <cell r="D200" t="str">
            <v>IGP-M</v>
          </cell>
          <cell r="E200">
            <v>0</v>
          </cell>
          <cell r="F200">
            <v>0.06</v>
          </cell>
          <cell r="G200">
            <v>0</v>
          </cell>
          <cell r="H200">
            <v>0</v>
          </cell>
          <cell r="J200">
            <v>0</v>
          </cell>
          <cell r="K200" t="str">
            <v>Normal - somente controle de saldo</v>
          </cell>
          <cell r="L200">
            <v>520137238.35000002</v>
          </cell>
          <cell r="M200">
            <v>37804</v>
          </cell>
          <cell r="N200" t="str">
            <v>conforme contrato União x BNDES, nº 124/PGFN/CAF, de 02.07.03.</v>
          </cell>
          <cell r="O200">
            <v>0</v>
          </cell>
        </row>
        <row r="201">
          <cell r="A201" t="str">
            <v>BNDES - Cessão de Crédito - CT 176-PGFN/CAF</v>
          </cell>
          <cell r="B201" t="str">
            <v>17944.000173/2004-11</v>
          </cell>
          <cell r="C201" t="str">
            <v>PF1705459</v>
          </cell>
          <cell r="D201" t="str">
            <v>Tx. SELIC</v>
          </cell>
          <cell r="E201">
            <v>0</v>
          </cell>
          <cell r="H201">
            <v>0</v>
          </cell>
          <cell r="J201">
            <v>0</v>
          </cell>
          <cell r="K201" t="str">
            <v>Normal - somente controle de saldo</v>
          </cell>
          <cell r="L201">
            <v>1200000000</v>
          </cell>
          <cell r="M201">
            <v>38093</v>
          </cell>
          <cell r="N201" t="str">
            <v>conforme contrato União x BNDES, nº 176/PGFN/CAF, de 16.04.04.</v>
          </cell>
          <cell r="O201">
            <v>0</v>
          </cell>
        </row>
        <row r="202">
          <cell r="A202" t="str">
            <v>BNDES - Contrato de Financiamento - CT 209-PGFN/CAF</v>
          </cell>
          <cell r="B202" t="str">
            <v>17944.00611/2002-71</v>
          </cell>
          <cell r="C202" t="str">
            <v>PF1705460</v>
          </cell>
          <cell r="D202" t="str">
            <v>Tx. SELIC</v>
          </cell>
          <cell r="H202">
            <v>0</v>
          </cell>
          <cell r="J202">
            <v>0</v>
          </cell>
          <cell r="K202" t="str">
            <v>Contrato Liquidado</v>
          </cell>
          <cell r="L202">
            <v>243644548.80000001</v>
          </cell>
          <cell r="M202">
            <v>38357</v>
          </cell>
          <cell r="N202" t="str">
            <v>conforme contrato União x BNDES, nº 209/PGFN/CAF, de 11.01.05</v>
          </cell>
          <cell r="O202">
            <v>0</v>
          </cell>
        </row>
        <row r="203">
          <cell r="A203" t="str">
            <v>BNDES - Contrato de Financiamento - CT 244-PGFN/CAF</v>
          </cell>
          <cell r="B203" t="str">
            <v>17944.000710/2005-03</v>
          </cell>
          <cell r="C203" t="str">
            <v>PF1705476</v>
          </cell>
          <cell r="D203" t="str">
            <v>Tx. SELIC</v>
          </cell>
          <cell r="F203" t="str">
            <v>-</v>
          </cell>
          <cell r="H203">
            <v>0</v>
          </cell>
          <cell r="J203">
            <v>0</v>
          </cell>
          <cell r="K203" t="str">
            <v>Normal - em fase de amortização - valores aleatóreos</v>
          </cell>
          <cell r="L203">
            <v>148109984.44999999</v>
          </cell>
          <cell r="M203">
            <v>38506</v>
          </cell>
          <cell r="N203" t="str">
            <v>conforme contrato União x BNDES, nº 244/PGFN/CAF, de 15.07.05</v>
          </cell>
          <cell r="O203">
            <v>0</v>
          </cell>
        </row>
        <row r="204">
          <cell r="A204" t="str">
            <v xml:space="preserve">BNDES - FCVS </v>
          </cell>
          <cell r="C204" t="str">
            <v>PF1705441</v>
          </cell>
          <cell r="D204" t="str">
            <v>TR</v>
          </cell>
          <cell r="E204">
            <v>0</v>
          </cell>
          <cell r="F204">
            <v>6.1699999999999998E-2</v>
          </cell>
          <cell r="G204">
            <v>0</v>
          </cell>
          <cell r="H204">
            <v>1522683480.9235125</v>
          </cell>
          <cell r="J204">
            <v>1515155625.1992011</v>
          </cell>
          <cell r="K204" t="str">
            <v>Normal - em fase de pgto de juros</v>
          </cell>
          <cell r="M204">
            <v>36747</v>
          </cell>
          <cell r="O204">
            <v>-7527855.7243113518</v>
          </cell>
        </row>
        <row r="205">
          <cell r="A205" t="str">
            <v>BNDES - Instrumento Híbrido</v>
          </cell>
          <cell r="B205" t="str">
            <v>33657248/0001-89</v>
          </cell>
          <cell r="C205" t="str">
            <v>PF1705584</v>
          </cell>
          <cell r="D205" t="str">
            <v>IPC-A</v>
          </cell>
          <cell r="F205">
            <v>5.11E-2</v>
          </cell>
          <cell r="H205">
            <v>5862635066.3381948</v>
          </cell>
          <cell r="J205">
            <v>6118480727.4071894</v>
          </cell>
        </row>
        <row r="206">
          <cell r="A206" t="str">
            <v>BNDES - FCVS II - Cont 264</v>
          </cell>
          <cell r="B206" t="str">
            <v>10951.001759/00-14</v>
          </cell>
          <cell r="C206" t="str">
            <v>PF1705510</v>
          </cell>
          <cell r="D206" t="str">
            <v>TR</v>
          </cell>
          <cell r="F206">
            <v>6.1699999999999998E-2</v>
          </cell>
          <cell r="H206">
            <v>0</v>
          </cell>
          <cell r="J206">
            <v>0</v>
          </cell>
          <cell r="K206" t="str">
            <v>Normal - em fase de pgto de juros</v>
          </cell>
          <cell r="L206">
            <v>3086330880.48</v>
          </cell>
          <cell r="M206">
            <v>38909</v>
          </cell>
          <cell r="N206" t="str">
            <v>contrato União x BNDES nº 264/PGFN/CAF, de reconhecimento e confissão de dívidas</v>
          </cell>
          <cell r="O206">
            <v>0</v>
          </cell>
        </row>
        <row r="207">
          <cell r="A207" t="str">
            <v>BNDES - Contrato de Recompra dos Créditos - CT 389 - PGFN</v>
          </cell>
          <cell r="B207" t="str">
            <v>17944.001681/2007-51</v>
          </cell>
          <cell r="C207" t="str">
            <v>PF1705721</v>
          </cell>
          <cell r="D207" t="str">
            <v>IPC-A</v>
          </cell>
          <cell r="F207">
            <v>0.06</v>
          </cell>
          <cell r="H207">
            <v>1749740440.621726</v>
          </cell>
          <cell r="J207">
            <v>1760894776.778717</v>
          </cell>
        </row>
        <row r="208">
          <cell r="A208" t="str">
            <v>BNDES - Cessão de Crédito - CT 390-PGFN/CAF</v>
          </cell>
          <cell r="B208" t="str">
            <v>17944.001701/2007-93</v>
          </cell>
          <cell r="C208" t="str">
            <v>PF1705720</v>
          </cell>
          <cell r="D208" t="str">
            <v>Tx. SELIC</v>
          </cell>
          <cell r="H208">
            <v>2291263110.4988713</v>
          </cell>
          <cell r="J208">
            <v>2307158715.1046419</v>
          </cell>
        </row>
        <row r="209">
          <cell r="A209" t="str">
            <v>BNDES - Contrato de Financiamento - CT 408-PGFN/CAF</v>
          </cell>
          <cell r="B209" t="str">
            <v>17944.000387/2008-11</v>
          </cell>
          <cell r="C209" t="str">
            <v>PF1705723</v>
          </cell>
          <cell r="D209" t="str">
            <v>Dólar</v>
          </cell>
          <cell r="H209">
            <v>10834153775.31925</v>
          </cell>
          <cell r="J209">
            <v>10291717533.096865</v>
          </cell>
        </row>
        <row r="210">
          <cell r="A210" t="str">
            <v>BNDES - Contrato de Financiamento - CT 412-PGFN/CAF</v>
          </cell>
          <cell r="B210" t="str">
            <v>17944.000387/2008-11</v>
          </cell>
          <cell r="C210" t="str">
            <v>PF1705724</v>
          </cell>
          <cell r="D210" t="str">
            <v>Dólar</v>
          </cell>
          <cell r="H210">
            <v>3041523824.585927</v>
          </cell>
          <cell r="J210">
            <v>2921437506.7895522</v>
          </cell>
        </row>
        <row r="211">
          <cell r="A211" t="str">
            <v>BNDES - Contrato de Financiamento - CT 440-PGFN/CAF</v>
          </cell>
          <cell r="B211" t="str">
            <v>10951.001208/2008-16</v>
          </cell>
          <cell r="C211" t="str">
            <v>PF1705725</v>
          </cell>
          <cell r="D211" t="str">
            <v>-</v>
          </cell>
          <cell r="F211">
            <v>0.12352399999999999</v>
          </cell>
          <cell r="H211">
            <v>0</v>
          </cell>
          <cell r="J211">
            <v>0</v>
          </cell>
        </row>
        <row r="212">
          <cell r="A212" t="str">
            <v>BNDES - Contrato de Financiamento - CT 444-PGFN/CAF</v>
          </cell>
          <cell r="B212" t="str">
            <v>10951.001208/2008-16</v>
          </cell>
          <cell r="C212" t="str">
            <v>PF1705726</v>
          </cell>
          <cell r="D212" t="str">
            <v>-</v>
          </cell>
          <cell r="F212">
            <v>0.12554082</v>
          </cell>
          <cell r="H212">
            <v>0</v>
          </cell>
          <cell r="J212">
            <v>0</v>
          </cell>
        </row>
        <row r="213">
          <cell r="A213" t="str">
            <v>BNDES - Contrato de Financiamento - CT 471-PGFN/CAF</v>
          </cell>
          <cell r="B213" t="str">
            <v>10951.001208/2008-16</v>
          </cell>
          <cell r="C213" t="str">
            <v>PF1705727</v>
          </cell>
          <cell r="D213" t="str">
            <v>Tx. SELIC</v>
          </cell>
          <cell r="H213">
            <v>0</v>
          </cell>
          <cell r="J213">
            <v>0</v>
          </cell>
        </row>
        <row r="214">
          <cell r="A214" t="str">
            <v>BNDES - Contrato de Financiamento - CT 477-PGFN/CAF</v>
          </cell>
          <cell r="C214" t="str">
            <v>PF1705728</v>
          </cell>
          <cell r="D214" t="str">
            <v>TJLP + 2,5%</v>
          </cell>
          <cell r="H214">
            <v>39169776053.079079</v>
          </cell>
          <cell r="J214">
            <v>39239340188.803726</v>
          </cell>
        </row>
        <row r="215">
          <cell r="A215" t="str">
            <v>BNDES - Contrato de Financiamento - CT 484-PGFN/CAF</v>
          </cell>
          <cell r="C215" t="str">
            <v>PF1705730</v>
          </cell>
          <cell r="D215" t="str">
            <v>-</v>
          </cell>
          <cell r="F215">
            <v>6.0674819999999997E-2</v>
          </cell>
          <cell r="H215">
            <v>8615876192.9331455</v>
          </cell>
          <cell r="J215">
            <v>7879789844.2561359</v>
          </cell>
        </row>
        <row r="216">
          <cell r="A216" t="str">
            <v>BNDES - Contrato de Financiamento - CT 485-PGFN/CAF</v>
          </cell>
          <cell r="C216" t="str">
            <v>PF1705731</v>
          </cell>
          <cell r="D216" t="str">
            <v>TJLP</v>
          </cell>
          <cell r="H216">
            <v>16297579784.610001</v>
          </cell>
          <cell r="J216">
            <v>16297579784.607878</v>
          </cell>
        </row>
        <row r="217">
          <cell r="A217" t="str">
            <v>BNDES - Contrato de Financiamento - CT 486-PGFN/CAF</v>
          </cell>
          <cell r="C217" t="str">
            <v>PF1705729</v>
          </cell>
          <cell r="D217" t="str">
            <v>Dólar</v>
          </cell>
          <cell r="H217">
            <v>16293785825.929396</v>
          </cell>
          <cell r="J217">
            <v>14762095066.211185</v>
          </cell>
        </row>
        <row r="218">
          <cell r="A218" t="str">
            <v>BNDES - Contrato de Financiamento - CT 488-PGFN/CAF</v>
          </cell>
          <cell r="C218" t="str">
            <v>PF1705732</v>
          </cell>
          <cell r="D218" t="str">
            <v>TJLP</v>
          </cell>
          <cell r="H218">
            <v>36038489626.089821</v>
          </cell>
          <cell r="J218">
            <v>36199683594.477913</v>
          </cell>
        </row>
        <row r="219">
          <cell r="A219" t="str">
            <v>CAIXA - PROER</v>
          </cell>
          <cell r="C219" t="str">
            <v>PF1705445</v>
          </cell>
          <cell r="D219" t="str">
            <v>TR</v>
          </cell>
          <cell r="E219">
            <v>0</v>
          </cell>
          <cell r="F219">
            <v>8.1063999999999997E-2</v>
          </cell>
          <cell r="G219">
            <v>0</v>
          </cell>
          <cell r="H219">
            <v>26714071.084232915</v>
          </cell>
          <cell r="J219">
            <v>26885764.150146406</v>
          </cell>
          <cell r="K219" t="str">
            <v>Normal - somente controle de saldo</v>
          </cell>
          <cell r="N219" t="str">
            <v>Saldo informado em outubro refere-se a 31.07.2001</v>
          </cell>
          <cell r="O219">
            <v>171693.06591349095</v>
          </cell>
        </row>
        <row r="220">
          <cell r="A220" t="str">
            <v>CDRJ - Sepetipa TECON S/A</v>
          </cell>
          <cell r="B220" t="str">
            <v>17944.000847/98-41</v>
          </cell>
          <cell r="C220" t="str">
            <v>PF1705388</v>
          </cell>
          <cell r="D220" t="str">
            <v>IGP-M</v>
          </cell>
          <cell r="E220">
            <v>0</v>
          </cell>
          <cell r="F220" t="str">
            <v>-</v>
          </cell>
          <cell r="G220">
            <v>0</v>
          </cell>
          <cell r="H220">
            <v>309761719.26550859</v>
          </cell>
          <cell r="J220">
            <v>308168334.84767711</v>
          </cell>
          <cell r="K220" t="str">
            <v xml:space="preserve">Normal, mas com a 1ª em atraso - necessidade de aditivo. </v>
          </cell>
          <cell r="L220">
            <v>161519513.88</v>
          </cell>
          <cell r="M220" t="str">
            <v>28.12.98</v>
          </cell>
          <cell r="N220" t="str">
            <v>Termo de Contrato de Cessão de Créditos de 28/12/1998</v>
          </cell>
          <cell r="O220">
            <v>-1593384.4178314805</v>
          </cell>
        </row>
        <row r="221">
          <cell r="A221" t="str">
            <v>CDRJ - TECON I - Ct. PGFN/CAF nº 018</v>
          </cell>
          <cell r="B221" t="str">
            <v>17944.000287/00-85</v>
          </cell>
          <cell r="C221" t="str">
            <v>PF1705422</v>
          </cell>
          <cell r="D221" t="str">
            <v>IGP-M</v>
          </cell>
          <cell r="E221">
            <v>0</v>
          </cell>
          <cell r="F221" t="str">
            <v>-</v>
          </cell>
          <cell r="G221">
            <v>0</v>
          </cell>
          <cell r="H221">
            <v>34028806.127177715</v>
          </cell>
          <cell r="J221">
            <v>33965662.323532842</v>
          </cell>
          <cell r="K221" t="str">
            <v xml:space="preserve">Normal - 268 prestações, vencimento  07/02/2001 a 08/05/2023 </v>
          </cell>
          <cell r="L221">
            <v>48945298.280000001</v>
          </cell>
          <cell r="M221">
            <v>36602</v>
          </cell>
          <cell r="N221" t="str">
            <v>Contrato de Cessão de Créditos PGFN/CAF 018, de 12/05/2000, entre União e a CDRJ</v>
          </cell>
          <cell r="O221">
            <v>-63143.803644873202</v>
          </cell>
        </row>
        <row r="222">
          <cell r="A222" t="str">
            <v>CDRJ - TECON I - Ct. PGFN/CAF nº 026</v>
          </cell>
          <cell r="B222" t="str">
            <v>17944.000406/00-72</v>
          </cell>
          <cell r="C222" t="str">
            <v>PF1705433</v>
          </cell>
          <cell r="D222" t="str">
            <v>IGP-M</v>
          </cell>
          <cell r="E222">
            <v>0</v>
          </cell>
          <cell r="F222" t="str">
            <v>-</v>
          </cell>
          <cell r="G222">
            <v>0</v>
          </cell>
          <cell r="H222">
            <v>117735324.32954299</v>
          </cell>
          <cell r="J222">
            <v>117586580.55543388</v>
          </cell>
          <cell r="K222" t="str">
            <v xml:space="preserve">Normal - 268 prestações, vencimento  07/02/2001 a 08/05/2023 </v>
          </cell>
          <cell r="L222">
            <v>46384288.350000001</v>
          </cell>
          <cell r="M222">
            <v>36755</v>
          </cell>
          <cell r="N222" t="str">
            <v>Contrato de Cessão de Créditos PGFN/CAF 026, de 14/09/2000, entre União e a CDRJ</v>
          </cell>
          <cell r="O222">
            <v>-148743.77410911024</v>
          </cell>
        </row>
        <row r="223">
          <cell r="A223" t="str">
            <v>CODESA - Ct. PGFN/CAF nº 020</v>
          </cell>
          <cell r="B223" t="str">
            <v>17944.000303/00-30</v>
          </cell>
          <cell r="C223" t="str">
            <v>PF1705425</v>
          </cell>
          <cell r="D223" t="str">
            <v>IGP-M</v>
          </cell>
          <cell r="E223">
            <v>0</v>
          </cell>
          <cell r="F223" t="str">
            <v>-</v>
          </cell>
          <cell r="G223">
            <v>0</v>
          </cell>
          <cell r="H223">
            <v>0</v>
          </cell>
          <cell r="J223">
            <v>0</v>
          </cell>
          <cell r="K223" t="str">
            <v xml:space="preserve">Normal - 64 prestações, vencimento  20/06/2000 a 20/09/2005 </v>
          </cell>
          <cell r="L223">
            <v>6831531.5199999996</v>
          </cell>
          <cell r="M223">
            <v>36636</v>
          </cell>
          <cell r="N223" t="str">
            <v>Contrato de Cessão de Créditos PGFN/CAF 020, de 19/05/2000, entre União/CODESA/INSS</v>
          </cell>
          <cell r="O223">
            <v>0</v>
          </cell>
        </row>
        <row r="224">
          <cell r="A224" t="str">
            <v>CODESP - TECON I - Ct. PGFN/CAF nº 019</v>
          </cell>
          <cell r="B224" t="str">
            <v>17944.000302/00-77</v>
          </cell>
          <cell r="C224" t="str">
            <v>PF1705424</v>
          </cell>
          <cell r="D224" t="str">
            <v>IGP-M</v>
          </cell>
          <cell r="E224">
            <v>0</v>
          </cell>
          <cell r="F224" t="str">
            <v>-</v>
          </cell>
          <cell r="G224">
            <v>0</v>
          </cell>
          <cell r="H224">
            <v>0</v>
          </cell>
          <cell r="J224">
            <v>0</v>
          </cell>
          <cell r="K224" t="str">
            <v xml:space="preserve">Normal - 80 prestações, vencimento  05/06/2000 a 05/01/2007 </v>
          </cell>
          <cell r="L224">
            <v>40026180</v>
          </cell>
          <cell r="M224">
            <v>36651</v>
          </cell>
          <cell r="N224" t="str">
            <v>Contrato de Cessão de Créditos PGFN/CAF 019, de 28/05/2000, entre União e a CODESP e 1º Termo Aditivo de 05.06.2000</v>
          </cell>
          <cell r="O224">
            <v>0</v>
          </cell>
        </row>
        <row r="225">
          <cell r="A225" t="str">
            <v>ELETROBRÁS - ITAIPU (Bradies/C.Paris) - CT-424</v>
          </cell>
          <cell r="B225" t="str">
            <v>17944.001531/98-11</v>
          </cell>
          <cell r="C225" t="str">
            <v>PF1705384</v>
          </cell>
          <cell r="D225" t="str">
            <v>US$</v>
          </cell>
          <cell r="E225">
            <v>0</v>
          </cell>
          <cell r="F225">
            <v>9.9400000000000002E-2</v>
          </cell>
          <cell r="G225">
            <v>0</v>
          </cell>
          <cell r="H225">
            <v>3084269065.6648664</v>
          </cell>
          <cell r="J225">
            <v>2887071217.1788282</v>
          </cell>
          <cell r="K225" t="str">
            <v>Normal - parcelas cedidas à EMGEA até dez/03.</v>
          </cell>
          <cell r="L225">
            <v>4002451622.7399998</v>
          </cell>
          <cell r="M225" t="str">
            <v>31.10.98</v>
          </cell>
          <cell r="O225">
            <v>-197197848.48603821</v>
          </cell>
        </row>
        <row r="226">
          <cell r="A226" t="str">
            <v>ELETROBRÁS - ITAIPU (LFT/RGR) - CT 425</v>
          </cell>
          <cell r="B226" t="str">
            <v>17944.001531/98-11</v>
          </cell>
          <cell r="C226" t="str">
            <v>PF1705385</v>
          </cell>
          <cell r="D226" t="str">
            <v>US$</v>
          </cell>
          <cell r="E226">
            <v>0</v>
          </cell>
          <cell r="F226">
            <v>0.10680000000000001</v>
          </cell>
          <cell r="G226">
            <v>0</v>
          </cell>
          <cell r="H226">
            <v>6655958128.3561859</v>
          </cell>
          <cell r="J226">
            <v>6326424146.501298</v>
          </cell>
          <cell r="K226" t="str">
            <v>Normal - parcelas cedidas à EMGEA até dez/03.</v>
          </cell>
          <cell r="L226">
            <v>8855897210.2000008</v>
          </cell>
          <cell r="M226" t="str">
            <v>31.10.98</v>
          </cell>
          <cell r="O226">
            <v>-329533981.85488796</v>
          </cell>
        </row>
        <row r="227">
          <cell r="A227" t="str">
            <v>PARCELA DIFERENCIAL DE REAJUSTE - ELETROBRÁS</v>
          </cell>
          <cell r="B227" t="str">
            <v>17944.001700/07-49</v>
          </cell>
          <cell r="C227" t="str">
            <v>PF1705722</v>
          </cell>
          <cell r="D227" t="str">
            <v>-</v>
          </cell>
          <cell r="F227" t="str">
            <v>-</v>
          </cell>
          <cell r="H227">
            <v>2586542244.3582373</v>
          </cell>
          <cell r="J227">
            <v>2566271035.4168172</v>
          </cell>
          <cell r="K227" t="str">
            <v>Normal - em fase de pgto das parcelas</v>
          </cell>
          <cell r="L227" t="str">
            <v>-</v>
          </cell>
          <cell r="M227" t="str">
            <v>31.03.2008</v>
          </cell>
          <cell r="N227" t="str">
            <v>Aditivo dos CT 424 e 425 - Substituição da atualização pela inflação EUA</v>
          </cell>
          <cell r="O227">
            <v>-20271208.941420078</v>
          </cell>
        </row>
        <row r="228">
          <cell r="A228" t="str">
            <v>I N S S</v>
          </cell>
          <cell r="C228" t="str">
            <v>PF1705314</v>
          </cell>
          <cell r="D228" t="str">
            <v>IGP-DI-mês anterior</v>
          </cell>
          <cell r="E228">
            <v>0</v>
          </cell>
          <cell r="F228" t="str">
            <v>-</v>
          </cell>
          <cell r="G228">
            <v>0</v>
          </cell>
          <cell r="H228">
            <v>20862999301.842449</v>
          </cell>
          <cell r="J228">
            <v>20881776001.214104</v>
          </cell>
          <cell r="K228" t="str">
            <v>Normal - somente controle de saldo</v>
          </cell>
          <cell r="L228" t="str">
            <v>R$ 6 bilhões</v>
          </cell>
          <cell r="M228" t="str">
            <v>04.12.97</v>
          </cell>
          <cell r="N228" t="str">
            <v>Contrato de financiamento e cessão de créditos em caução, de 04.12.97, entre a União e o INSS</v>
          </cell>
          <cell r="O228">
            <v>18776699.37165451</v>
          </cell>
        </row>
        <row r="229">
          <cell r="A229" t="str">
            <v>I N S S Ct n° 054</v>
          </cell>
          <cell r="C229" t="str">
            <v>PF1705450</v>
          </cell>
          <cell r="D229" t="str">
            <v>SELIC</v>
          </cell>
          <cell r="E229">
            <v>0</v>
          </cell>
          <cell r="F229" t="str">
            <v>-</v>
          </cell>
          <cell r="G229">
            <v>0</v>
          </cell>
          <cell r="H229">
            <v>14622931023.227779</v>
          </cell>
          <cell r="J229">
            <v>14724377395.168922</v>
          </cell>
          <cell r="K229" t="str">
            <v>Normal - somente controle de saldo</v>
          </cell>
          <cell r="L229">
            <v>4390485650.46</v>
          </cell>
          <cell r="M229">
            <v>37138</v>
          </cell>
          <cell r="N229" t="str">
            <v>Contrato n° 054/PGFN/CAF</v>
          </cell>
          <cell r="O229">
            <v>101446371.94114304</v>
          </cell>
        </row>
        <row r="230">
          <cell r="A230" t="str">
            <v>LLOYDBRAS - H. DANTAS - RIO BRANCO</v>
          </cell>
          <cell r="C230" t="str">
            <v>PF1705426</v>
          </cell>
          <cell r="D230" t="str">
            <v>IGP-DI</v>
          </cell>
          <cell r="E230">
            <v>0</v>
          </cell>
          <cell r="F230">
            <v>0.01</v>
          </cell>
          <cell r="G230">
            <v>0</v>
          </cell>
          <cell r="H230">
            <v>0</v>
          </cell>
          <cell r="J230">
            <v>0</v>
          </cell>
          <cell r="K230" t="str">
            <v>Liquidado.</v>
          </cell>
          <cell r="L230">
            <v>435712</v>
          </cell>
          <cell r="M230">
            <v>36046</v>
          </cell>
          <cell r="N230" t="str">
            <v>Escritura de compra e venda e constituição de hipoteca entre H. Dantas e a União, de 08.09.1998</v>
          </cell>
          <cell r="O230">
            <v>0</v>
          </cell>
        </row>
        <row r="231">
          <cell r="A231" t="str">
            <v>LLOYDBRAS - NORSUL - DOCEDUNA</v>
          </cell>
          <cell r="C231" t="str">
            <v>PF1705427</v>
          </cell>
          <cell r="D231" t="str">
            <v>IGP-DI</v>
          </cell>
          <cell r="E231">
            <v>0</v>
          </cell>
          <cell r="F231">
            <v>0.01</v>
          </cell>
          <cell r="G231">
            <v>0</v>
          </cell>
          <cell r="H231">
            <v>0</v>
          </cell>
          <cell r="J231">
            <v>0</v>
          </cell>
          <cell r="K231" t="str">
            <v>Liquidado.</v>
          </cell>
          <cell r="L231">
            <v>2720000</v>
          </cell>
          <cell r="M231">
            <v>35809</v>
          </cell>
          <cell r="N231" t="str">
            <v>Escritura de compra e venda e constituição de hipoteca entre NORSUL e a União, de 21.01.1998</v>
          </cell>
          <cell r="O231">
            <v>0</v>
          </cell>
        </row>
        <row r="232">
          <cell r="A232" t="str">
            <v>LLOYDBRAS - NORSUL - RIO APA</v>
          </cell>
          <cell r="C232" t="str">
            <v>PF1705428</v>
          </cell>
          <cell r="D232" t="str">
            <v>IGP-DI</v>
          </cell>
          <cell r="E232">
            <v>0</v>
          </cell>
          <cell r="F232">
            <v>0.01</v>
          </cell>
          <cell r="G232">
            <v>0</v>
          </cell>
          <cell r="H232">
            <v>0</v>
          </cell>
          <cell r="J232">
            <v>0</v>
          </cell>
          <cell r="K232" t="str">
            <v>Liquidado.</v>
          </cell>
          <cell r="L232">
            <v>2720000</v>
          </cell>
          <cell r="M232">
            <v>35811</v>
          </cell>
          <cell r="N232" t="str">
            <v>Escritura de compra e venda e constituição de hipoteca entre NORSUL e a União, de 21.01.1998</v>
          </cell>
          <cell r="O232">
            <v>0</v>
          </cell>
        </row>
        <row r="233">
          <cell r="A233" t="str">
            <v>LLOYDBRAS - NORSUL - RIO COARI</v>
          </cell>
          <cell r="C233" t="str">
            <v>PF1705429</v>
          </cell>
          <cell r="D233" t="str">
            <v>IGP-DI</v>
          </cell>
          <cell r="E233">
            <v>0</v>
          </cell>
          <cell r="F233">
            <v>0.01</v>
          </cell>
          <cell r="G233">
            <v>0</v>
          </cell>
          <cell r="H233">
            <v>0</v>
          </cell>
          <cell r="J233">
            <v>0</v>
          </cell>
          <cell r="K233" t="str">
            <v>Liquidado.</v>
          </cell>
          <cell r="L233">
            <v>4000000</v>
          </cell>
          <cell r="M233">
            <v>35809</v>
          </cell>
          <cell r="N233" t="str">
            <v>Escritura de compra e venda e constituição de hipoteca entre NORSUL e a União, de 21.01.1998</v>
          </cell>
          <cell r="O233">
            <v>0</v>
          </cell>
        </row>
        <row r="234">
          <cell r="A234" t="str">
            <v>LLOYDBRAS - NORSUL - RIO TEFE</v>
          </cell>
          <cell r="C234" t="str">
            <v>PF1705430</v>
          </cell>
          <cell r="D234" t="str">
            <v>IGP-DI</v>
          </cell>
          <cell r="E234">
            <v>0</v>
          </cell>
          <cell r="F234">
            <v>0.01</v>
          </cell>
          <cell r="G234">
            <v>0</v>
          </cell>
          <cell r="H234">
            <v>0</v>
          </cell>
          <cell r="J234">
            <v>0</v>
          </cell>
          <cell r="K234" t="str">
            <v>Liquidado.</v>
          </cell>
          <cell r="L234">
            <v>3000000</v>
          </cell>
          <cell r="M234">
            <v>35811</v>
          </cell>
          <cell r="N234" t="str">
            <v>Escritura de compra e venda e constituição de hipoteca entre NORSUL e a União, de 23.01.1998</v>
          </cell>
          <cell r="O234">
            <v>0</v>
          </cell>
        </row>
        <row r="235">
          <cell r="A235" t="str">
            <v>RFFSA - (349/TN e 360/TN)</v>
          </cell>
          <cell r="B235" t="str">
            <v>19440.000900/96-61</v>
          </cell>
          <cell r="C235" t="str">
            <v>PF1705297</v>
          </cell>
          <cell r="D235" t="str">
            <v>IGP-DI(mês ant.)</v>
          </cell>
          <cell r="E235">
            <v>0</v>
          </cell>
          <cell r="F235">
            <v>0.06</v>
          </cell>
          <cell r="G235">
            <v>0</v>
          </cell>
          <cell r="H235">
            <v>7754579359.6831207</v>
          </cell>
          <cell r="I235">
            <v>0</v>
          </cell>
          <cell r="J235">
            <v>7798819488.0066833</v>
          </cell>
          <cell r="K235" t="str">
            <v>Normal - somente controle de saldo</v>
          </cell>
          <cell r="O235">
            <v>44240128.323562622</v>
          </cell>
        </row>
        <row r="236">
          <cell r="A236" t="str">
            <v>RFFSA - CENTRO ATLÂNTICO (MP 1.755)</v>
          </cell>
          <cell r="B236" t="str">
            <v>17944.001486/98-51</v>
          </cell>
          <cell r="C236" t="str">
            <v>PF1705401</v>
          </cell>
          <cell r="D236" t="str">
            <v>IGP-DI</v>
          </cell>
          <cell r="E236">
            <v>0</v>
          </cell>
          <cell r="F236" t="str">
            <v>-</v>
          </cell>
          <cell r="G236">
            <v>0</v>
          </cell>
          <cell r="H236">
            <v>231981260.83152226</v>
          </cell>
          <cell r="J236">
            <v>230988384.08655614</v>
          </cell>
          <cell r="K236" t="str">
            <v>Normal - somente controle de saldo</v>
          </cell>
          <cell r="L236">
            <v>210000000</v>
          </cell>
          <cell r="M236">
            <v>36098</v>
          </cell>
          <cell r="N236" t="str">
            <v>conforme contrato s/nº, de 29/01/99, relativo a crédito da RFFSA cedido pelo BNDES à União</v>
          </cell>
          <cell r="O236">
            <v>-992876.74496611953</v>
          </cell>
        </row>
        <row r="237">
          <cell r="A237" t="str">
            <v>RFFSA - CT no 1  PGFN/CAF</v>
          </cell>
          <cell r="B237" t="str">
            <v>17944.000691/99-25</v>
          </cell>
          <cell r="C237" t="str">
            <v>PF1705431</v>
          </cell>
          <cell r="D237" t="str">
            <v>IGP-DI</v>
          </cell>
          <cell r="E237">
            <v>0</v>
          </cell>
          <cell r="F237" t="str">
            <v>-</v>
          </cell>
          <cell r="G237">
            <v>0</v>
          </cell>
          <cell r="H237">
            <v>109191834.50781231</v>
          </cell>
          <cell r="J237">
            <v>109003049.59541224</v>
          </cell>
          <cell r="K237" t="str">
            <v>Normal - somente controle de saldo</v>
          </cell>
          <cell r="N237" t="str">
            <v>conforme contrato nº 001 PGFN/CAF, de   /   /   , relativo a crédito da RFFSA contra a FCA, cedido à União</v>
          </cell>
          <cell r="O237">
            <v>-188784.91240006685</v>
          </cell>
        </row>
        <row r="238">
          <cell r="A238" t="str">
            <v>RFFSA - CT no 31  PGFN/CAF - América Latina Logística</v>
          </cell>
          <cell r="B238" t="str">
            <v>17944.000484/00-86</v>
          </cell>
          <cell r="C238" t="str">
            <v>PF1705439</v>
          </cell>
          <cell r="D238" t="str">
            <v>IGP-DI</v>
          </cell>
          <cell r="E238">
            <v>0</v>
          </cell>
          <cell r="F238" t="str">
            <v>-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 t="str">
            <v>Contrato Cancelado.</v>
          </cell>
          <cell r="L238" t="str">
            <v>R$ 65 milhões</v>
          </cell>
          <cell r="M238">
            <v>36814</v>
          </cell>
          <cell r="N238" t="str">
            <v>conforme contrato nº 31 PGFN/CAF, de 19/12/00, relativo a crédito contra a Ferrovia Sul Atlântico S/A, cedido pela RFFSA à União</v>
          </cell>
        </row>
        <row r="239">
          <cell r="A239" t="str">
            <v>RFFSA - CT no 5  PGFN/CAF</v>
          </cell>
          <cell r="B239" t="str">
            <v>17944.001039/99-73</v>
          </cell>
          <cell r="C239" t="str">
            <v>PF1705353</v>
          </cell>
          <cell r="D239" t="str">
            <v>IGP-DI</v>
          </cell>
          <cell r="E239">
            <v>0</v>
          </cell>
          <cell r="F239" t="str">
            <v>-</v>
          </cell>
          <cell r="G239">
            <v>0</v>
          </cell>
          <cell r="H239">
            <v>78626749.894818485</v>
          </cell>
          <cell r="J239">
            <v>78490809.838878393</v>
          </cell>
          <cell r="K239" t="str">
            <v>Normal - somente controle de saldo</v>
          </cell>
          <cell r="L239" t="str">
            <v>R$ 33.500 mil</v>
          </cell>
          <cell r="M239">
            <v>36448</v>
          </cell>
          <cell r="N239" t="str">
            <v>conforme contrato nº 5 PGFN/CAF, de 28/10/99, relativo a crédito contra a Centro Atlântica, cedido pela RFFSA à União</v>
          </cell>
          <cell r="O239">
            <v>-135940.05594009161</v>
          </cell>
        </row>
        <row r="240">
          <cell r="A240" t="str">
            <v>RFFSA - CT no 6  PGFN/CAF</v>
          </cell>
          <cell r="B240" t="str">
            <v>17944.001085/99-91</v>
          </cell>
          <cell r="C240" t="str">
            <v>PF1705354</v>
          </cell>
          <cell r="D240" t="str">
            <v>IGP-DI</v>
          </cell>
          <cell r="E240">
            <v>0</v>
          </cell>
          <cell r="F240" t="str">
            <v>-</v>
          </cell>
          <cell r="G240">
            <v>0</v>
          </cell>
          <cell r="H240">
            <v>206013733.99960047</v>
          </cell>
          <cell r="J240">
            <v>205657550.91226953</v>
          </cell>
          <cell r="K240" t="str">
            <v>Normal - somente controle de saldo</v>
          </cell>
          <cell r="L240" t="str">
            <v>R$ 90 milhões</v>
          </cell>
          <cell r="M240">
            <v>36479</v>
          </cell>
          <cell r="N240" t="str">
            <v>conforme contrato nº 6 PGFN/CAF, de 01/12/99, relativo a crédito contra a Centro Atlântica, cedido pela RFFSA à União</v>
          </cell>
          <cell r="O240">
            <v>-356183.08733093739</v>
          </cell>
        </row>
        <row r="241">
          <cell r="A241" t="str">
            <v>RFFSA - FERROBAN</v>
          </cell>
          <cell r="B241" t="str">
            <v>17944.001103/99-71</v>
          </cell>
          <cell r="C241" t="str">
            <v>PF1705438</v>
          </cell>
          <cell r="D241" t="str">
            <v>IGP-DI</v>
          </cell>
          <cell r="E241">
            <v>0</v>
          </cell>
          <cell r="F241" t="str">
            <v>-</v>
          </cell>
          <cell r="G241">
            <v>0</v>
          </cell>
          <cell r="H241">
            <v>1255410379.1571465</v>
          </cell>
          <cell r="J241">
            <v>1252978038.9268649</v>
          </cell>
          <cell r="K241" t="str">
            <v>Pagamentos não realizados - em análise.</v>
          </cell>
          <cell r="L241">
            <v>914792270.55999994</v>
          </cell>
          <cell r="M241">
            <v>36479</v>
          </cell>
          <cell r="N241" t="str">
            <v>conforme contrato nº 007 PGFN/CAF, de 03.12.99, relativo a crédito da RFFSA contra a FERROBAN, cedido à União</v>
          </cell>
          <cell r="O241">
            <v>-2432340.2302815914</v>
          </cell>
        </row>
        <row r="242">
          <cell r="A242" t="str">
            <v>RFFSA - MRS Logística S/A / CENTRO ATLÂNTICO(BNDES)</v>
          </cell>
          <cell r="B242" t="str">
            <v>17944.000776/98-03</v>
          </cell>
          <cell r="C242" t="str">
            <v>PF1705391</v>
          </cell>
          <cell r="D242" t="str">
            <v>IGP-DI</v>
          </cell>
          <cell r="E242">
            <v>0</v>
          </cell>
          <cell r="F242" t="str">
            <v>-</v>
          </cell>
          <cell r="G242">
            <v>0</v>
          </cell>
          <cell r="H242">
            <v>582827170.11629438</v>
          </cell>
          <cell r="J242">
            <v>675540221.75557971</v>
          </cell>
          <cell r="K242" t="str">
            <v>Pagamentos parciais - realização de depósitos judiciais.</v>
          </cell>
          <cell r="L242">
            <v>281931759.61000001</v>
          </cell>
          <cell r="M242">
            <v>36098</v>
          </cell>
          <cell r="N242" t="str">
            <v>conforme contrato s/nº, de 09.11.98, relativo a crédito cedido pelo BNDES à União</v>
          </cell>
          <cell r="O242">
            <v>92713051.639285326</v>
          </cell>
        </row>
        <row r="243">
          <cell r="A243" t="str">
            <v>RFFSA - MRS Logística S/A(CT018)</v>
          </cell>
          <cell r="B243" t="str">
            <v>17944.000572/98-55</v>
          </cell>
          <cell r="C243" t="str">
            <v>PF1705327</v>
          </cell>
          <cell r="D243" t="str">
            <v>IGP-DI(mês ant.)</v>
          </cell>
          <cell r="E243">
            <v>0</v>
          </cell>
          <cell r="F243" t="str">
            <v>-</v>
          </cell>
          <cell r="G243">
            <v>0</v>
          </cell>
          <cell r="H243">
            <v>3287132660.5478597</v>
          </cell>
          <cell r="J243">
            <v>3280394567.3544812</v>
          </cell>
          <cell r="K243" t="str">
            <v>Normal - somente controle de saldo</v>
          </cell>
          <cell r="L243">
            <v>1425941611.78</v>
          </cell>
          <cell r="M243">
            <v>36022</v>
          </cell>
          <cell r="N243" t="str">
            <v>conforme contrato nº 018, entre União e RFFSA, de 26.08.98</v>
          </cell>
          <cell r="O243">
            <v>-6738093.1933784485</v>
          </cell>
        </row>
        <row r="244">
          <cell r="A244" t="str">
            <v>RFFSA - NOVOESTE / NORDESTE / MRS LOGÍSTICA(CT020)</v>
          </cell>
          <cell r="B244" t="str">
            <v>17944.000656/98-43</v>
          </cell>
          <cell r="C244" t="str">
            <v>PF1705342</v>
          </cell>
          <cell r="D244" t="str">
            <v>IGP-DI</v>
          </cell>
          <cell r="E244">
            <v>0</v>
          </cell>
          <cell r="F244" t="str">
            <v>-</v>
          </cell>
          <cell r="G244">
            <v>0</v>
          </cell>
          <cell r="H244">
            <v>835713622.73078823</v>
          </cell>
          <cell r="J244">
            <v>834268467.60732913</v>
          </cell>
          <cell r="K244" t="str">
            <v>Normal - somente controle de saldo</v>
          </cell>
          <cell r="L244">
            <v>305760316.69999999</v>
          </cell>
          <cell r="M244">
            <v>36076</v>
          </cell>
          <cell r="N244" t="str">
            <v>contrato 020/STN/COAFI, de 08/10/98, UNIÃO x REDE, cessão de créditos decorrentes de contratos de arrendamento - MRS LOGÍSTICA, FERROVIÁRIA NOVOESTE S/A e CIA. FERROVIÁRIA DO NORDESTE</v>
          </cell>
          <cell r="O244">
            <v>-1445155.1234591007</v>
          </cell>
        </row>
        <row r="245">
          <cell r="A245" t="str">
            <v>RFFSA - NOVOESTE/NORDESTE/TEREZA CRISTINA (CT021)</v>
          </cell>
          <cell r="B245" t="str">
            <v>17944.000763/98-53</v>
          </cell>
          <cell r="C245" t="str">
            <v>PF1705381</v>
          </cell>
          <cell r="D245" t="str">
            <v>IGP-DI</v>
          </cell>
          <cell r="E245">
            <v>0</v>
          </cell>
          <cell r="F245" t="str">
            <v>-</v>
          </cell>
          <cell r="G245">
            <v>0</v>
          </cell>
          <cell r="H245">
            <v>191346248.08675152</v>
          </cell>
          <cell r="J245">
            <v>191012851.84554178</v>
          </cell>
          <cell r="K245" t="str">
            <v>Normal - somente controle de saldo</v>
          </cell>
          <cell r="L245">
            <v>70515510.620000005</v>
          </cell>
          <cell r="M245">
            <v>36097</v>
          </cell>
          <cell r="N245" t="str">
            <v>contrato 021/STN/COAFI, de 29/10/98, UNIÃO x REDE, cessão de créditos decorrentes de contratos de arrendamento - FERROVIÁRIA NOVOESTE S/A e CIA. FERROVIÁRIA DO NORDESTE e FERROVIA TEREZA CRISTINA S/A</v>
          </cell>
          <cell r="O245">
            <v>-333396.24120974541</v>
          </cell>
        </row>
        <row r="246">
          <cell r="A246" t="str">
            <v>RFFSA - TEREZA CRISTINA / CENTRO ATLÂNTICO(CT022)</v>
          </cell>
          <cell r="B246" t="str">
            <v>17944.000026/99-96</v>
          </cell>
          <cell r="C246" t="str">
            <v>PF1705400</v>
          </cell>
          <cell r="D246" t="str">
            <v>IGP-DI</v>
          </cell>
          <cell r="E246">
            <v>0</v>
          </cell>
          <cell r="F246" t="str">
            <v>-</v>
          </cell>
          <cell r="G246">
            <v>0</v>
          </cell>
          <cell r="H246">
            <v>136842641.57781965</v>
          </cell>
          <cell r="J246">
            <v>136612165.4512037</v>
          </cell>
          <cell r="K246" t="str">
            <v>Normal - somente controle de saldo</v>
          </cell>
          <cell r="L246">
            <v>59718995.829999998</v>
          </cell>
          <cell r="M246">
            <v>36144</v>
          </cell>
          <cell r="N246" t="str">
            <v>contrato s/nº, de 29/01/99, UNIÃO x REDE, cessão de créditos decorrentes de contratos de  arrendamento - TEREZA CRISTINA E CENTRO ATLÂNTICO</v>
          </cell>
          <cell r="O246">
            <v>-230476.12661594152</v>
          </cell>
        </row>
        <row r="247">
          <cell r="A247" t="str">
            <v>SIDERBRÁS- TRONCOSUL GERDAU</v>
          </cell>
          <cell r="C247" t="str">
            <v>PF1705303</v>
          </cell>
          <cell r="D247" t="str">
            <v>TJLP</v>
          </cell>
          <cell r="E247">
            <v>0</v>
          </cell>
          <cell r="F247" t="str">
            <v>-</v>
          </cell>
          <cell r="G247">
            <v>0</v>
          </cell>
          <cell r="H247">
            <v>15233728.750299612</v>
          </cell>
          <cell r="J247">
            <v>14351139.456027251</v>
          </cell>
          <cell r="K247" t="str">
            <v>Normal - em fase de amortização.</v>
          </cell>
          <cell r="O247">
            <v>-882589.29427236132</v>
          </cell>
        </row>
        <row r="248">
          <cell r="A248" t="str">
            <v>INSS - HSBC (CT 212/PGFN/CAF)</v>
          </cell>
          <cell r="B248" t="str">
            <v>17944.000085/2005-91</v>
          </cell>
          <cell r="C248" t="str">
            <v>PF1705477</v>
          </cell>
          <cell r="D248" t="str">
            <v>Tx. SELIC</v>
          </cell>
          <cell r="H248">
            <v>82838800.083134145</v>
          </cell>
          <cell r="J248">
            <v>83413493.057548285</v>
          </cell>
        </row>
        <row r="249">
          <cell r="A249" t="str">
            <v>INSS - UNIBANCO (CT 213/PGFN/CAF)</v>
          </cell>
          <cell r="B249" t="str">
            <v>17944.000085/2005-91</v>
          </cell>
          <cell r="C249" t="str">
            <v>PF1705478</v>
          </cell>
          <cell r="D249" t="str">
            <v>Tx. SELIC</v>
          </cell>
          <cell r="H249">
            <v>94677498.586133495</v>
          </cell>
          <cell r="J249">
            <v>95334322.359751061</v>
          </cell>
        </row>
        <row r="250">
          <cell r="A250" t="str">
            <v>INSS - BANESE (CT 214/PGFN/CAF)</v>
          </cell>
          <cell r="B250" t="str">
            <v>17944.000085/2005-91</v>
          </cell>
          <cell r="C250" t="str">
            <v>PF1705479</v>
          </cell>
          <cell r="D250" t="str">
            <v>Tx. SELIC</v>
          </cell>
          <cell r="H250">
            <v>6589490.6583616259</v>
          </cell>
          <cell r="J250">
            <v>6635205.1542563951</v>
          </cell>
        </row>
        <row r="251">
          <cell r="A251" t="str">
            <v>INSS - BANESPA (CT 215/PGFN/CAF)</v>
          </cell>
          <cell r="B251" t="str">
            <v>17944.000085/2005-91</v>
          </cell>
          <cell r="C251" t="str">
            <v>PF1705480</v>
          </cell>
          <cell r="D251" t="str">
            <v>Tx. SELIC</v>
          </cell>
          <cell r="H251">
            <v>61240116.622873619</v>
          </cell>
          <cell r="J251">
            <v>61664969.043963112</v>
          </cell>
        </row>
        <row r="252">
          <cell r="A252" t="str">
            <v>INSS - RURAL (CT 216/PGFN/CAF)</v>
          </cell>
          <cell r="B252" t="str">
            <v>17944.000085/2005-91</v>
          </cell>
          <cell r="C252" t="str">
            <v>PF1705481</v>
          </cell>
          <cell r="D252" t="str">
            <v>Tx. SELIC</v>
          </cell>
          <cell r="H252">
            <v>2501275.211045811</v>
          </cell>
          <cell r="J252">
            <v>2518627.7715539504</v>
          </cell>
        </row>
        <row r="253">
          <cell r="A253" t="str">
            <v>INSS - CAIXA ECONÔMICA (CT 217/PGFN/CAF)</v>
          </cell>
          <cell r="B253" t="str">
            <v>17944.000085/2005-91</v>
          </cell>
          <cell r="C253" t="str">
            <v>PF1705482</v>
          </cell>
          <cell r="D253" t="str">
            <v>Tx. SELIC</v>
          </cell>
          <cell r="H253">
            <v>694650129.94648969</v>
          </cell>
          <cell r="J253">
            <v>699469255.15056658</v>
          </cell>
        </row>
        <row r="254">
          <cell r="A254" t="str">
            <v>INSS - CAIXA ECONÔMICA (CT 218/PGFN/CAF)</v>
          </cell>
          <cell r="B254" t="str">
            <v>17944.000085/2005-91</v>
          </cell>
          <cell r="C254" t="str">
            <v>PF1705483</v>
          </cell>
          <cell r="D254" t="str">
            <v>Tx. SELIC</v>
          </cell>
          <cell r="H254">
            <v>365013995.26401234</v>
          </cell>
          <cell r="J254">
            <v>367546274.5634535</v>
          </cell>
        </row>
        <row r="255">
          <cell r="A255" t="str">
            <v>INSS - BANCO DO BRASIL (CT 219/PGFN/CAF)</v>
          </cell>
          <cell r="B255" t="str">
            <v>17944.000085/2005-91</v>
          </cell>
          <cell r="C255" t="str">
            <v>PF1705484</v>
          </cell>
          <cell r="D255" t="str">
            <v>Tx. SELIC</v>
          </cell>
          <cell r="H255">
            <v>412610089.21862662</v>
          </cell>
          <cell r="J255">
            <v>415472565.72973454</v>
          </cell>
        </row>
        <row r="256">
          <cell r="A256" t="str">
            <v>INSS - ITAÚ (CT 220/PGFN/CAF)</v>
          </cell>
          <cell r="B256" t="str">
            <v>17944.000085/2005-91</v>
          </cell>
          <cell r="C256" t="str">
            <v>PF1705485</v>
          </cell>
          <cell r="D256" t="str">
            <v>Tx. SELIC</v>
          </cell>
          <cell r="H256">
            <v>3382498.0903930115</v>
          </cell>
          <cell r="J256">
            <v>3405964.1218488906</v>
          </cell>
        </row>
        <row r="257">
          <cell r="A257" t="str">
            <v>INSS - ITAÚ (CT 221/PGFN/CAF)</v>
          </cell>
          <cell r="B257" t="str">
            <v>17944.000085/2005-91</v>
          </cell>
          <cell r="C257" t="str">
            <v>PF1705486</v>
          </cell>
          <cell r="D257" t="str">
            <v>Tx. SELIC</v>
          </cell>
          <cell r="H257">
            <v>8544196.5404999163</v>
          </cell>
          <cell r="J257">
            <v>8603471.7801087834</v>
          </cell>
        </row>
        <row r="258">
          <cell r="A258" t="str">
            <v>INSS - ITAÚ (CT 222/PGFN/CAF)</v>
          </cell>
          <cell r="B258" t="str">
            <v>17944.000085/2005-91</v>
          </cell>
          <cell r="C258" t="str">
            <v>PF1705487</v>
          </cell>
          <cell r="D258" t="str">
            <v>Tx. SELIC</v>
          </cell>
          <cell r="H258">
            <v>18395734.668840364</v>
          </cell>
          <cell r="J258">
            <v>18523354.811367288</v>
          </cell>
        </row>
        <row r="259">
          <cell r="A259" t="str">
            <v>INSS - ITAÚ (CT 223/PGFN/CAF)</v>
          </cell>
          <cell r="B259" t="str">
            <v>17944.000085/2005-91</v>
          </cell>
          <cell r="C259" t="str">
            <v>PF1705488</v>
          </cell>
          <cell r="D259" t="str">
            <v>Tx. SELIC</v>
          </cell>
          <cell r="H259">
            <v>22290381.928100698</v>
          </cell>
          <cell r="J259">
            <v>22445021.129516356</v>
          </cell>
        </row>
        <row r="260">
          <cell r="A260" t="str">
            <v>INSS - ITAÚ (CT 224/PGFN/CAF)</v>
          </cell>
          <cell r="B260" t="str">
            <v>17944.000085/2005-91</v>
          </cell>
          <cell r="C260" t="str">
            <v>PF1705489</v>
          </cell>
          <cell r="D260" t="str">
            <v>Tx. SELIC</v>
          </cell>
          <cell r="H260">
            <v>172696560.44590762</v>
          </cell>
          <cell r="J260">
            <v>173894640.32990098</v>
          </cell>
        </row>
        <row r="261">
          <cell r="A261" t="str">
            <v>INSS - BRADESCO (CT 225/PGFN/CAF)</v>
          </cell>
          <cell r="B261" t="str">
            <v>17944.000085/2005-91</v>
          </cell>
          <cell r="C261" t="str">
            <v>PF1705490</v>
          </cell>
          <cell r="D261" t="str">
            <v>Tx. SELIC</v>
          </cell>
          <cell r="H261">
            <v>17735218.576062784</v>
          </cell>
          <cell r="J261">
            <v>17858256.397773549</v>
          </cell>
        </row>
        <row r="262">
          <cell r="A262" t="str">
            <v>INSS - BRADESCO (CT 226/PGFN/CAF)</v>
          </cell>
          <cell r="B262" t="str">
            <v>17944.000085/2005-91</v>
          </cell>
          <cell r="C262" t="str">
            <v>PF1705491</v>
          </cell>
          <cell r="D262" t="str">
            <v>Tx. SELIC</v>
          </cell>
          <cell r="H262">
            <v>7485077.7086613057</v>
          </cell>
          <cell r="J262">
            <v>7537005.326731516</v>
          </cell>
        </row>
        <row r="263">
          <cell r="A263" t="str">
            <v>INSS - BRADESCO (CT 227/PGFN/CAF)</v>
          </cell>
          <cell r="B263" t="str">
            <v>17944.000085/2005-91</v>
          </cell>
          <cell r="C263" t="str">
            <v>PF1705492</v>
          </cell>
          <cell r="D263" t="str">
            <v>Tx. SELIC</v>
          </cell>
          <cell r="H263">
            <v>11230396.652413318</v>
          </cell>
          <cell r="J263">
            <v>11308307.366348684</v>
          </cell>
        </row>
        <row r="264">
          <cell r="A264" t="str">
            <v>INSS - BRADESCO (CT 228/PGFN/CAF)</v>
          </cell>
          <cell r="B264" t="str">
            <v>17944.000085/2005-91</v>
          </cell>
          <cell r="C264" t="str">
            <v>PF1705493</v>
          </cell>
          <cell r="D264" t="str">
            <v>Tx. SELIC</v>
          </cell>
          <cell r="H264">
            <v>13084081.09096471</v>
          </cell>
          <cell r="J264">
            <v>13174851.713814102</v>
          </cell>
        </row>
        <row r="265">
          <cell r="A265" t="str">
            <v>INSS - BRADESCO (CT 229/PGFN/CAF)</v>
          </cell>
          <cell r="B265" t="str">
            <v>17944.000085/2005-91</v>
          </cell>
          <cell r="C265" t="str">
            <v>PF1705494</v>
          </cell>
          <cell r="D265" t="str">
            <v>Tx. SELIC</v>
          </cell>
          <cell r="H265">
            <v>1208239.904030663</v>
          </cell>
          <cell r="J265">
            <v>1216622.0508453969</v>
          </cell>
        </row>
        <row r="266">
          <cell r="A266" t="str">
            <v>INSS - BRADESCO (CT 230/PGFN/CAF)</v>
          </cell>
          <cell r="B266" t="str">
            <v>17944.000085/2005-91</v>
          </cell>
          <cell r="C266" t="str">
            <v>PF1705495</v>
          </cell>
          <cell r="D266" t="str">
            <v>Tx. SELIC</v>
          </cell>
          <cell r="H266">
            <v>266663283.4209277</v>
          </cell>
          <cell r="J266">
            <v>268513256.08304274</v>
          </cell>
        </row>
        <row r="267">
          <cell r="A267" t="str">
            <v>INSS - BANSICREDI (CT 231/PGFN/CAF)</v>
          </cell>
          <cell r="B267" t="str">
            <v>17944.000085/2005-91</v>
          </cell>
          <cell r="C267" t="str">
            <v>PF1705496</v>
          </cell>
          <cell r="D267" t="str">
            <v>Tx. SELIC</v>
          </cell>
          <cell r="H267">
            <v>20891934.097284764</v>
          </cell>
          <cell r="J267">
            <v>21036871.587151632</v>
          </cell>
        </row>
        <row r="268">
          <cell r="A268" t="str">
            <v>INSS - BESC (CT 232/PGFN/CAF)</v>
          </cell>
          <cell r="B268" t="str">
            <v>17944.000085/2005-91</v>
          </cell>
          <cell r="C268" t="str">
            <v>PF1705497</v>
          </cell>
          <cell r="D268" t="str">
            <v>Tx. SELIC</v>
          </cell>
          <cell r="H268">
            <v>34572447.911957316</v>
          </cell>
          <cell r="J268">
            <v>34812293.768046021</v>
          </cell>
        </row>
        <row r="269">
          <cell r="A269" t="str">
            <v>INSS - REAL (CT 233/PGFN/CAF)</v>
          </cell>
          <cell r="B269" t="str">
            <v>17944.000085/2005-91</v>
          </cell>
          <cell r="C269" t="str">
            <v>PF1705498</v>
          </cell>
          <cell r="D269" t="str">
            <v>Tx. SELIC</v>
          </cell>
          <cell r="H269">
            <v>36215083.940872394</v>
          </cell>
          <cell r="J269">
            <v>36466325.560593478</v>
          </cell>
        </row>
        <row r="270">
          <cell r="A270" t="str">
            <v>INSS - BANDEPE (CT 234/PGFN/CAF)</v>
          </cell>
          <cell r="B270" t="str">
            <v>17944.000085/2005-91</v>
          </cell>
          <cell r="C270" t="str">
            <v>PF1705499</v>
          </cell>
          <cell r="D270" t="str">
            <v>Tx. SELIC</v>
          </cell>
          <cell r="H270">
            <v>2803622.8802107205</v>
          </cell>
          <cell r="J270">
            <v>2823072.9732896504</v>
          </cell>
        </row>
        <row r="271">
          <cell r="A271" t="str">
            <v>INSS - NOSSA CAIXA (CT 236/PGFN/CAF)</v>
          </cell>
          <cell r="B271" t="str">
            <v>17944.000085/2005-91</v>
          </cell>
          <cell r="C271" t="str">
            <v>PF1705500</v>
          </cell>
          <cell r="D271" t="str">
            <v>Tx. SELIC</v>
          </cell>
          <cell r="H271">
            <v>37088286.858158551</v>
          </cell>
          <cell r="J271">
            <v>37345586.310456865</v>
          </cell>
        </row>
        <row r="272">
          <cell r="A272" t="str">
            <v>INSS - BANCOOB (CT 237/PGFN/CAF)</v>
          </cell>
          <cell r="B272" t="str">
            <v>17944.000085/2005-91</v>
          </cell>
          <cell r="C272" t="str">
            <v>PF1705501</v>
          </cell>
          <cell r="D272" t="str">
            <v>Tx. SELIC</v>
          </cell>
          <cell r="H272">
            <v>2581957.2431989489</v>
          </cell>
          <cell r="J272">
            <v>2599869.5341352616</v>
          </cell>
        </row>
        <row r="273">
          <cell r="A273" t="str">
            <v>INSS - BASA (CT 238/PGFN/CAF)</v>
          </cell>
          <cell r="B273" t="str">
            <v>17944.000085/2005-91</v>
          </cell>
          <cell r="C273" t="str">
            <v>PF1705502</v>
          </cell>
          <cell r="D273" t="str">
            <v>Tx. SELIC</v>
          </cell>
          <cell r="H273">
            <v>6286095.8475001492</v>
          </cell>
          <cell r="J273">
            <v>6329705.5462937914</v>
          </cell>
        </row>
        <row r="274">
          <cell r="A274" t="str">
            <v>INSS - BEC (CT 239/PGFN/CAF)</v>
          </cell>
          <cell r="B274" t="str">
            <v>17944.000085/2005-91</v>
          </cell>
          <cell r="C274" t="str">
            <v>PF1705503</v>
          </cell>
          <cell r="D274" t="str">
            <v>Tx. SELIC</v>
          </cell>
          <cell r="H274">
            <v>20137897.848958865</v>
          </cell>
          <cell r="J274">
            <v>20277604.223286498</v>
          </cell>
        </row>
        <row r="275">
          <cell r="A275" t="str">
            <v>INSS - SANTANDER MERIDIONAL (CT 240/PGFN/CAF)</v>
          </cell>
          <cell r="B275" t="str">
            <v>17944.000085/2005-91</v>
          </cell>
          <cell r="C275" t="str">
            <v>PF1705504</v>
          </cell>
          <cell r="D275" t="str">
            <v>Tx. SELIC</v>
          </cell>
          <cell r="H275">
            <v>13640018.270352235</v>
          </cell>
          <cell r="J275">
            <v>13734645.699322538</v>
          </cell>
        </row>
        <row r="276">
          <cell r="A276" t="str">
            <v>INSS - BMB (CT 241/PGFN/CAF)</v>
          </cell>
          <cell r="B276" t="str">
            <v>17944.000085/2005-91</v>
          </cell>
          <cell r="C276" t="str">
            <v>PF1705505</v>
          </cell>
          <cell r="D276" t="str">
            <v>Tx. SELIC</v>
          </cell>
          <cell r="H276">
            <v>29256599.943040401</v>
          </cell>
          <cell r="J276">
            <v>29459567.180924542</v>
          </cell>
        </row>
        <row r="277">
          <cell r="A277" t="str">
            <v>INSS - BANPARÁ (CT 242/PGFN/CAF)</v>
          </cell>
          <cell r="B277" t="str">
            <v>17944.000085/2005-91</v>
          </cell>
          <cell r="C277" t="str">
            <v>PF1705506</v>
          </cell>
          <cell r="D277" t="str">
            <v>Tx. SELIC</v>
          </cell>
          <cell r="H277">
            <v>4155917.5892550158</v>
          </cell>
          <cell r="J277">
            <v>4184749.2072696672</v>
          </cell>
        </row>
        <row r="278">
          <cell r="A278" t="str">
            <v>INSS - SAFRA (CT 243/PGFN/CAF)</v>
          </cell>
          <cell r="B278" t="str">
            <v>17944.000085/2005-91</v>
          </cell>
          <cell r="C278" t="str">
            <v>PF1705507</v>
          </cell>
          <cell r="D278" t="str">
            <v>Tx. SELIC</v>
          </cell>
          <cell r="H278">
            <v>4798172.49091921</v>
          </cell>
          <cell r="J278">
            <v>4831459.743001461</v>
          </cell>
        </row>
        <row r="279">
          <cell r="A279" t="str">
            <v>INSS - SANTANDER BRASIL (CT 247/PGFN/CAF)</v>
          </cell>
          <cell r="B279" t="str">
            <v>17944.000085/2005-91</v>
          </cell>
          <cell r="C279" t="str">
            <v>PF1705508</v>
          </cell>
          <cell r="D279" t="str">
            <v>Tx. SELIC</v>
          </cell>
          <cell r="H279">
            <v>15221974.131437127</v>
          </cell>
          <cell r="J279">
            <v>15327576.356255345</v>
          </cell>
        </row>
        <row r="280">
          <cell r="A280" t="str">
            <v>INSS - BANRISUL (CT 248/PGFN/CAF)</v>
          </cell>
          <cell r="B280" t="str">
            <v>17944.000085/2005-91</v>
          </cell>
          <cell r="C280" t="str">
            <v>PF1705509</v>
          </cell>
          <cell r="D280" t="str">
            <v>Tx. SELIC</v>
          </cell>
          <cell r="H280">
            <v>27867640.992207605</v>
          </cell>
          <cell r="J280">
            <v>28060972.347510248</v>
          </cell>
        </row>
        <row r="281">
          <cell r="A281" t="str">
            <v>ANDE - OUTROS - BANCO DO BRASIL</v>
          </cell>
          <cell r="C281" t="str">
            <v>PF1705127</v>
          </cell>
          <cell r="D281" t="str">
            <v>US$</v>
          </cell>
          <cell r="E281">
            <v>0</v>
          </cell>
          <cell r="F281" t="str">
            <v>-</v>
          </cell>
          <cell r="G281">
            <v>0</v>
          </cell>
          <cell r="H281">
            <v>99591248.739999995</v>
          </cell>
          <cell r="J281">
            <v>99050579.629999995</v>
          </cell>
          <cell r="K281" t="str">
            <v>Normal - em fase de amortização.</v>
          </cell>
          <cell r="O281">
            <v>-540669.1099999994</v>
          </cell>
        </row>
        <row r="282">
          <cell r="A282" t="str">
            <v>CAIXA - INSTRUMENTO HÍBRIDO CT 348</v>
          </cell>
          <cell r="D282" t="str">
            <v>IPCA</v>
          </cell>
          <cell r="H282">
            <v>5820240316.0210819</v>
          </cell>
          <cell r="J282">
            <v>5834211175.012166</v>
          </cell>
        </row>
        <row r="283">
          <cell r="A283" t="str">
            <v>TELEBRÁS - Oferta de Ações aos Empregados - CBLC</v>
          </cell>
          <cell r="B283">
            <v>283</v>
          </cell>
          <cell r="C283" t="str">
            <v>PF1705402</v>
          </cell>
          <cell r="D283" t="str">
            <v>-</v>
          </cell>
          <cell r="E283">
            <v>0</v>
          </cell>
          <cell r="F283" t="str">
            <v>-</v>
          </cell>
          <cell r="G283">
            <v>0</v>
          </cell>
          <cell r="H283">
            <v>0</v>
          </cell>
          <cell r="J283">
            <v>0</v>
          </cell>
          <cell r="K283" t="str">
            <v>Contrato Liquidado</v>
          </cell>
          <cell r="L283">
            <v>501083579.16000003</v>
          </cell>
          <cell r="M283">
            <v>36259</v>
          </cell>
          <cell r="O283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 de saldos"/>
      <sheetName val="Controle de saldos  BC"/>
      <sheetName val="SPOA"/>
      <sheetName val="Fluxo - Contratos BC"/>
    </sheetNames>
    <sheetDataSet>
      <sheetData sheetId="0"/>
      <sheetData sheetId="1">
        <row r="19">
          <cell r="L19">
            <v>2380470066.475729</v>
          </cell>
          <cell r="M19">
            <v>2483534880.0485291</v>
          </cell>
          <cell r="N19">
            <v>2270828494.8756027</v>
          </cell>
          <cell r="O19">
            <v>1984521018.1098385</v>
          </cell>
        </row>
        <row r="20">
          <cell r="L20">
            <v>5265406128.8160048</v>
          </cell>
          <cell r="M20">
            <v>5493440165.870204</v>
          </cell>
          <cell r="N20">
            <v>5023959060.4496307</v>
          </cell>
          <cell r="O20">
            <v>4390524862.0549097</v>
          </cell>
        </row>
        <row r="21">
          <cell r="L21">
            <v>3738206833.7948914</v>
          </cell>
          <cell r="M21">
            <v>4042062676.2546329</v>
          </cell>
          <cell r="N21">
            <v>3841150768.4120011</v>
          </cell>
          <cell r="O21">
            <v>3499290093.1484036</v>
          </cell>
        </row>
        <row r="39">
          <cell r="L39">
            <v>2595263785.36624</v>
          </cell>
          <cell r="M39">
            <v>2771189690.1410675</v>
          </cell>
          <cell r="N39">
            <v>2688316614.4617829</v>
          </cell>
          <cell r="O39">
            <v>2501126947.4416151</v>
          </cell>
        </row>
        <row r="40">
          <cell r="L40">
            <v>1622039865.840611</v>
          </cell>
          <cell r="M40">
            <v>1731993556.3244784</v>
          </cell>
          <cell r="N40">
            <v>1680197884.0249255</v>
          </cell>
          <cell r="O40">
            <v>1563204342.1373208</v>
          </cell>
        </row>
        <row r="41"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L43">
            <v>2549377939.6661057</v>
          </cell>
          <cell r="M43">
            <v>2615331660.2515254</v>
          </cell>
          <cell r="N43">
            <v>2577923692.4071665</v>
          </cell>
          <cell r="O43">
            <v>2510522513.5184879</v>
          </cell>
        </row>
        <row r="44">
          <cell r="L44">
            <v>-2.6278729663629574E-3</v>
          </cell>
          <cell r="M44">
            <v>-2.6422903183757735E-3</v>
          </cell>
          <cell r="N44">
            <v>0</v>
          </cell>
          <cell r="O44">
            <v>0</v>
          </cell>
        </row>
        <row r="45">
          <cell r="L45">
            <v>31290462305.095554</v>
          </cell>
          <cell r="M45">
            <v>4.0870602574122087E-3</v>
          </cell>
          <cell r="N45">
            <v>0</v>
          </cell>
          <cell r="O45">
            <v>0</v>
          </cell>
        </row>
        <row r="46">
          <cell r="L46">
            <v>38313367775.465714</v>
          </cell>
          <cell r="M46">
            <v>6.4975877879158662E-4</v>
          </cell>
          <cell r="N46">
            <v>0</v>
          </cell>
          <cell r="O46">
            <v>0</v>
          </cell>
        </row>
        <row r="47">
          <cell r="L47">
            <v>239133277360.36014</v>
          </cell>
          <cell r="M47">
            <v>240445239042.60782</v>
          </cell>
          <cell r="N47">
            <v>241721731760.67389</v>
          </cell>
          <cell r="O47">
            <v>243047893395.82181</v>
          </cell>
        </row>
        <row r="48">
          <cell r="L48">
            <v>18313826949.177109</v>
          </cell>
          <cell r="M48">
            <v>18214423590.408001</v>
          </cell>
          <cell r="N48">
            <v>18311121702.962227</v>
          </cell>
          <cell r="O48">
            <v>18411582290.109749</v>
          </cell>
        </row>
        <row r="49">
          <cell r="L49">
            <v>14999999927.73</v>
          </cell>
          <cell r="M49">
            <v>14999999927.73</v>
          </cell>
          <cell r="N49">
            <v>14999999927.73</v>
          </cell>
          <cell r="O49">
            <v>14999999927.73</v>
          </cell>
        </row>
        <row r="50">
          <cell r="L50">
            <v>8731759333.6644478</v>
          </cell>
          <cell r="M50">
            <v>8731759333.6644478</v>
          </cell>
          <cell r="N50">
            <v>8731759333.6644478</v>
          </cell>
          <cell r="O50">
            <v>8731759333.6644478</v>
          </cell>
        </row>
        <row r="51">
          <cell r="L51">
            <v>6807216457.6933804</v>
          </cell>
          <cell r="M51">
            <v>6807216457.6933804</v>
          </cell>
          <cell r="N51">
            <v>6807216457.6933804</v>
          </cell>
          <cell r="O51">
            <v>6807216457.6933804</v>
          </cell>
        </row>
        <row r="52">
          <cell r="L52">
            <v>5000000000</v>
          </cell>
          <cell r="M52">
            <v>5000000000</v>
          </cell>
          <cell r="N52">
            <v>5000000000</v>
          </cell>
          <cell r="O52">
            <v>5000000000</v>
          </cell>
        </row>
        <row r="53">
          <cell r="L53">
            <v>9468805242.6683083</v>
          </cell>
          <cell r="O53">
            <v>9468805242.6683083</v>
          </cell>
        </row>
        <row r="54">
          <cell r="L54">
            <v>9663215346.2001228</v>
          </cell>
          <cell r="O54">
            <v>9663215346.2001228</v>
          </cell>
        </row>
        <row r="55">
          <cell r="L55">
            <v>6799999790.2700005</v>
          </cell>
          <cell r="O55">
            <v>6799999790.2700005</v>
          </cell>
        </row>
        <row r="56">
          <cell r="L56">
            <v>6310597696.2700005</v>
          </cell>
          <cell r="O56">
            <v>6310597696.2700005</v>
          </cell>
        </row>
        <row r="57">
          <cell r="L57">
            <v>3000000000</v>
          </cell>
          <cell r="O57">
            <v>3000000000</v>
          </cell>
        </row>
        <row r="58">
          <cell r="L58">
            <v>5000000000</v>
          </cell>
          <cell r="O58">
            <v>5000000000</v>
          </cell>
        </row>
      </sheetData>
      <sheetData sheetId="2">
        <row r="39">
          <cell r="P39">
            <v>3642390.3</v>
          </cell>
        </row>
        <row r="40">
          <cell r="P40">
            <v>394772.59</v>
          </cell>
        </row>
        <row r="41">
          <cell r="P41">
            <v>18050280.006000001</v>
          </cell>
        </row>
      </sheetData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OA"/>
      <sheetName val="Planilha1"/>
      <sheetName val="DadosGRU"/>
    </sheetNames>
    <sheetDataSet>
      <sheetData sheetId="0" refreshError="1"/>
      <sheetData sheetId="1">
        <row r="6">
          <cell r="D6">
            <v>594264985.56000006</v>
          </cell>
        </row>
        <row r="7">
          <cell r="D7">
            <v>0</v>
          </cell>
        </row>
        <row r="8">
          <cell r="D8">
            <v>11117227.35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2594596.85</v>
          </cell>
        </row>
        <row r="16">
          <cell r="D16">
            <v>35121478.390000001</v>
          </cell>
        </row>
        <row r="22">
          <cell r="D22">
            <v>192472703.33000001</v>
          </cell>
        </row>
        <row r="23">
          <cell r="D23">
            <v>4365189.78</v>
          </cell>
        </row>
        <row r="24">
          <cell r="D24">
            <v>0</v>
          </cell>
        </row>
        <row r="25">
          <cell r="D25">
            <v>55355262.940000005</v>
          </cell>
        </row>
        <row r="40">
          <cell r="D40">
            <v>0</v>
          </cell>
        </row>
        <row r="41">
          <cell r="D41">
            <v>0</v>
          </cell>
        </row>
        <row r="42">
          <cell r="D42">
            <v>2137574.58</v>
          </cell>
        </row>
        <row r="43">
          <cell r="D43">
            <v>2676.5200000000004</v>
          </cell>
        </row>
        <row r="44">
          <cell r="D44">
            <v>0</v>
          </cell>
        </row>
        <row r="45">
          <cell r="D45">
            <v>1113218.1400000001</v>
          </cell>
        </row>
        <row r="46">
          <cell r="D46">
            <v>1585763.37</v>
          </cell>
        </row>
        <row r="47">
          <cell r="D47">
            <v>37085.449999999997</v>
          </cell>
        </row>
        <row r="48">
          <cell r="D48">
            <v>5812327.4400000004</v>
          </cell>
        </row>
        <row r="53">
          <cell r="D53">
            <v>16514807.469999993</v>
          </cell>
        </row>
        <row r="54">
          <cell r="D54">
            <v>52773.949999999983</v>
          </cell>
        </row>
        <row r="58">
          <cell r="D58">
            <v>0</v>
          </cell>
        </row>
        <row r="59">
          <cell r="D59">
            <v>0</v>
          </cell>
        </row>
        <row r="60">
          <cell r="D60">
            <v>151322.20000000001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W459"/>
  <sheetViews>
    <sheetView tabSelected="1" zoomScaleNormal="100" workbookViewId="0">
      <pane xSplit="2" topLeftCell="AQ1" activePane="topRight" state="frozen"/>
      <selection pane="topRight" activeCell="AW8" sqref="AW8"/>
    </sheetView>
  </sheetViews>
  <sheetFormatPr defaultRowHeight="12.75" x14ac:dyDescent="0.2"/>
  <cols>
    <col min="2" max="2" width="57.5703125" customWidth="1"/>
    <col min="3" max="25" width="24.7109375" customWidth="1"/>
    <col min="26" max="29" width="22.28515625" customWidth="1"/>
    <col min="30" max="31" width="22.7109375" customWidth="1"/>
    <col min="32" max="34" width="22.7109375" style="180" customWidth="1"/>
    <col min="35" max="36" width="23" bestFit="1" customWidth="1"/>
    <col min="37" max="37" width="22.42578125" bestFit="1" customWidth="1"/>
    <col min="38" max="38" width="22.7109375" bestFit="1" customWidth="1"/>
    <col min="39" max="39" width="22.85546875" bestFit="1" customWidth="1"/>
    <col min="40" max="40" width="22.28515625" bestFit="1" customWidth="1"/>
    <col min="41" max="41" width="22.5703125" customWidth="1"/>
    <col min="42" max="49" width="20.7109375" bestFit="1" customWidth="1"/>
  </cols>
  <sheetData>
    <row r="2" spans="2:49" ht="18" x14ac:dyDescent="0.25">
      <c r="B2" s="155" t="s">
        <v>48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</row>
    <row r="3" spans="2:49" x14ac:dyDescent="0.2">
      <c r="B3" s="146"/>
    </row>
    <row r="4" spans="2:49" ht="13.5" thickBot="1" x14ac:dyDescent="0.25">
      <c r="B4" s="15" t="s">
        <v>49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69"/>
      <c r="O4" s="169"/>
      <c r="P4" s="169"/>
      <c r="Q4" s="169"/>
    </row>
    <row r="5" spans="2:49" ht="45" customHeight="1" thickBot="1" x14ac:dyDescent="0.25">
      <c r="B5" s="147" t="s">
        <v>16</v>
      </c>
      <c r="C5" s="166" t="s">
        <v>70</v>
      </c>
      <c r="D5" s="166" t="s">
        <v>71</v>
      </c>
      <c r="E5" s="166" t="s">
        <v>68</v>
      </c>
      <c r="F5" s="166" t="s">
        <v>69</v>
      </c>
      <c r="G5" s="166" t="s">
        <v>72</v>
      </c>
      <c r="H5" s="166" t="s">
        <v>73</v>
      </c>
      <c r="I5" s="166" t="s">
        <v>74</v>
      </c>
      <c r="J5" s="166" t="s">
        <v>75</v>
      </c>
      <c r="K5" s="166" t="s">
        <v>76</v>
      </c>
      <c r="L5" s="166" t="s">
        <v>77</v>
      </c>
      <c r="M5" s="166" t="s">
        <v>78</v>
      </c>
      <c r="N5" s="168" t="s">
        <v>79</v>
      </c>
      <c r="O5" s="153" t="s">
        <v>99</v>
      </c>
      <c r="P5" s="153" t="s">
        <v>102</v>
      </c>
      <c r="Q5" s="153" t="s">
        <v>105</v>
      </c>
      <c r="R5" s="153" t="s">
        <v>106</v>
      </c>
      <c r="S5" s="153" t="s">
        <v>108</v>
      </c>
      <c r="T5" s="153" t="s">
        <v>111</v>
      </c>
      <c r="U5" s="153" t="s">
        <v>113</v>
      </c>
      <c r="V5" s="153" t="s">
        <v>116</v>
      </c>
      <c r="W5" s="153" t="s">
        <v>118</v>
      </c>
      <c r="X5" s="153" t="s">
        <v>119</v>
      </c>
      <c r="Y5" s="153" t="s">
        <v>121</v>
      </c>
      <c r="Z5" s="153" t="s">
        <v>123</v>
      </c>
      <c r="AA5" s="153" t="s">
        <v>123</v>
      </c>
      <c r="AB5" s="153" t="s">
        <v>126</v>
      </c>
      <c r="AC5" s="153" t="s">
        <v>128</v>
      </c>
      <c r="AD5" s="153" t="s">
        <v>129</v>
      </c>
      <c r="AE5" s="153" t="s">
        <v>131</v>
      </c>
      <c r="AF5" s="181" t="s">
        <v>134</v>
      </c>
      <c r="AG5" s="181" t="s">
        <v>136</v>
      </c>
      <c r="AH5" s="181" t="s">
        <v>137</v>
      </c>
      <c r="AI5" s="181" t="s">
        <v>140</v>
      </c>
      <c r="AJ5" s="181" t="s">
        <v>144</v>
      </c>
      <c r="AK5" s="181" t="s">
        <v>143</v>
      </c>
      <c r="AL5" s="181" t="s">
        <v>142</v>
      </c>
      <c r="AM5" s="181" t="s">
        <v>148</v>
      </c>
      <c r="AN5" s="181" t="s">
        <v>152</v>
      </c>
      <c r="AO5" s="181" t="s">
        <v>153</v>
      </c>
      <c r="AP5" s="181" t="s">
        <v>154</v>
      </c>
      <c r="AQ5" s="181" t="s">
        <v>159</v>
      </c>
      <c r="AR5" s="181" t="s">
        <v>157</v>
      </c>
      <c r="AS5" s="181" t="s">
        <v>160</v>
      </c>
      <c r="AT5" s="181" t="s">
        <v>161</v>
      </c>
      <c r="AU5" s="181" t="s">
        <v>162</v>
      </c>
      <c r="AV5" s="181" t="s">
        <v>163</v>
      </c>
      <c r="AW5" s="181" t="s">
        <v>164</v>
      </c>
    </row>
    <row r="6" spans="2:49" x14ac:dyDescent="0.2">
      <c r="AI6" s="180"/>
      <c r="AJ6" s="180"/>
      <c r="AK6" s="180"/>
      <c r="AL6" s="180"/>
      <c r="AM6" s="180"/>
      <c r="AN6" s="180"/>
      <c r="AO6" s="180"/>
      <c r="AP6" s="180"/>
      <c r="AQ6" s="180"/>
      <c r="AR6" s="180"/>
    </row>
    <row r="7" spans="2:49" ht="15.75" customHeight="1" x14ac:dyDescent="0.2">
      <c r="B7" s="148" t="s">
        <v>65</v>
      </c>
      <c r="C7" s="149">
        <f t="shared" ref="C7:N7" si="0">SUM(C8:C16)</f>
        <v>5830332886.96</v>
      </c>
      <c r="D7" s="149">
        <f t="shared" si="0"/>
        <v>5834977055.0500002</v>
      </c>
      <c r="E7" s="149">
        <f t="shared" si="0"/>
        <v>5839224639.9716911</v>
      </c>
      <c r="F7" s="149">
        <f t="shared" si="0"/>
        <v>5844629624.5599985</v>
      </c>
      <c r="G7" s="149">
        <f t="shared" si="0"/>
        <v>5850833946.7648964</v>
      </c>
      <c r="H7" s="149">
        <f t="shared" si="0"/>
        <v>5856116554.668375</v>
      </c>
      <c r="I7" s="149">
        <f t="shared" si="0"/>
        <v>5862123815.1799994</v>
      </c>
      <c r="J7" s="149">
        <f t="shared" si="0"/>
        <v>5866997840.4699984</v>
      </c>
      <c r="K7" s="149">
        <f t="shared" si="0"/>
        <v>5872055749.6000004</v>
      </c>
      <c r="L7" s="149">
        <f t="shared" si="0"/>
        <v>5878675271.829999</v>
      </c>
      <c r="M7" s="149">
        <f t="shared" si="0"/>
        <v>5887967971.4300003</v>
      </c>
      <c r="N7" s="149">
        <f t="shared" si="0"/>
        <v>5896134242.7573662</v>
      </c>
      <c r="O7" s="149">
        <f t="shared" ref="O7:P7" si="1">SUM(O8:O16)</f>
        <v>5924675484.2199993</v>
      </c>
      <c r="P7" s="149">
        <f t="shared" si="1"/>
        <v>5893609751.7399998</v>
      </c>
      <c r="Q7" s="149">
        <f t="shared" ref="Q7:R7" si="2">SUM(Q8:Q16)</f>
        <v>5916437842.670002</v>
      </c>
      <c r="R7" s="149">
        <f t="shared" si="2"/>
        <v>5889293908.9800014</v>
      </c>
      <c r="S7" s="149">
        <f t="shared" ref="S7:T7" si="3">SUM(S8:S16)</f>
        <v>5889313285.1000013</v>
      </c>
      <c r="T7" s="149">
        <f t="shared" si="3"/>
        <v>5889209132.5025234</v>
      </c>
      <c r="U7" s="149">
        <f t="shared" ref="U7:V7" si="4">SUM(U8:U16)</f>
        <v>5872674092.6811342</v>
      </c>
      <c r="V7" s="149">
        <f t="shared" si="4"/>
        <v>5872677468.5811348</v>
      </c>
      <c r="W7" s="149">
        <f t="shared" ref="W7:X7" si="5">SUM(W8:W16)</f>
        <v>5867458121.1300011</v>
      </c>
      <c r="X7" s="149">
        <f t="shared" si="5"/>
        <v>5867145951.8600016</v>
      </c>
      <c r="Y7" s="149">
        <f t="shared" ref="Y7:AD7" si="6">SUM(Y8:Y16)</f>
        <v>5867006854.4300013</v>
      </c>
      <c r="Z7" s="149">
        <f t="shared" si="6"/>
        <v>5737097611.7200003</v>
      </c>
      <c r="AA7" s="149">
        <f t="shared" si="6"/>
        <v>5737097611.7200003</v>
      </c>
      <c r="AB7" s="149">
        <f t="shared" si="6"/>
        <v>5737168459.8000011</v>
      </c>
      <c r="AC7" s="149">
        <f t="shared" si="6"/>
        <v>5737174079.0200014</v>
      </c>
      <c r="AD7" s="149">
        <f t="shared" si="6"/>
        <v>5735258801.3900013</v>
      </c>
      <c r="AE7" s="149">
        <f t="shared" ref="AE7:AF7" si="7">SUM(AE8:AE16)</f>
        <v>5735119167.1000013</v>
      </c>
      <c r="AF7" s="182">
        <f t="shared" si="7"/>
        <v>5734923112.4900017</v>
      </c>
      <c r="AG7" s="182">
        <f t="shared" ref="AG7:AH7" si="8">SUM(AG8:AG16)</f>
        <v>5734699360.2400017</v>
      </c>
      <c r="AH7" s="182">
        <f t="shared" si="8"/>
        <v>5734674219.0600014</v>
      </c>
      <c r="AI7" s="182">
        <v>5715944537.7258081</v>
      </c>
      <c r="AJ7" s="182">
        <v>5733336505.9973831</v>
      </c>
      <c r="AK7" s="182">
        <v>5732208868.9463987</v>
      </c>
      <c r="AL7" s="182">
        <f>SUM(AL8:AL16)</f>
        <v>5732229501.6058083</v>
      </c>
      <c r="AM7" s="182">
        <v>5732231361.8800001</v>
      </c>
      <c r="AN7" s="182">
        <v>5732224745.2311344</v>
      </c>
      <c r="AO7" s="182">
        <v>5730533186.7400017</v>
      </c>
      <c r="AP7" s="182">
        <f>SUM(AP8:AP16)</f>
        <v>5730438846.885808</v>
      </c>
      <c r="AQ7" s="182">
        <f>SUM(AQ8:AQ16)</f>
        <v>5731555249.4558077</v>
      </c>
      <c r="AR7" s="182">
        <v>5731577358.1158085</v>
      </c>
      <c r="AS7" s="182">
        <f>SUM(AS8:AS16)</f>
        <v>5731719969.0458078</v>
      </c>
      <c r="AT7" s="182">
        <f t="shared" ref="AT7:AW7" si="9">SUM(AT8:AT16)</f>
        <v>5691077146.0758085</v>
      </c>
      <c r="AU7" s="182">
        <f t="shared" si="9"/>
        <v>5732095717.8658085</v>
      </c>
      <c r="AV7" s="182">
        <f t="shared" si="9"/>
        <v>5731785264.8158083</v>
      </c>
      <c r="AW7" s="182">
        <f t="shared" si="9"/>
        <v>5690537063.635808</v>
      </c>
    </row>
    <row r="8" spans="2:49" ht="15" customHeight="1" x14ac:dyDescent="0.2">
      <c r="B8" s="27" t="s">
        <v>50</v>
      </c>
      <c r="C8" s="154">
        <v>4975819423.6800003</v>
      </c>
      <c r="D8" s="154">
        <v>4975819423.6800003</v>
      </c>
      <c r="E8" s="154">
        <v>4975601164.9899998</v>
      </c>
      <c r="F8" s="154">
        <v>4975601164.9899998</v>
      </c>
      <c r="G8" s="154">
        <v>4975601164.9899998</v>
      </c>
      <c r="H8" s="154">
        <v>4975548032.3299999</v>
      </c>
      <c r="I8" s="154">
        <v>4975479327.29</v>
      </c>
      <c r="J8" s="154">
        <v>4975179160.5699997</v>
      </c>
      <c r="K8" s="154">
        <v>4975179160.5699997</v>
      </c>
      <c r="L8" s="154">
        <v>4974285151.0299997</v>
      </c>
      <c r="M8" s="154">
        <v>4973895342.21</v>
      </c>
      <c r="N8" s="154">
        <v>4973825259.7299995</v>
      </c>
      <c r="O8" s="154">
        <v>4973825259.7299995</v>
      </c>
      <c r="P8" s="154">
        <v>4975615803.6300001</v>
      </c>
      <c r="Q8" s="154">
        <v>4975547109.6000004</v>
      </c>
      <c r="R8" s="154">
        <v>4975621714.1899996</v>
      </c>
      <c r="S8" s="154">
        <v>4975670233.9399996</v>
      </c>
      <c r="T8" s="154">
        <v>4975729997.8363171</v>
      </c>
      <c r="U8" s="145">
        <v>4975981342.04</v>
      </c>
      <c r="V8" s="145">
        <v>4976008564.8400002</v>
      </c>
      <c r="W8" s="145">
        <v>4975765189.1499996</v>
      </c>
      <c r="X8" s="154">
        <v>4975529570.0299997</v>
      </c>
      <c r="Y8" s="154">
        <v>4975477214.4899998</v>
      </c>
      <c r="Z8" s="154">
        <v>4975395511.7299995</v>
      </c>
      <c r="AA8" s="154">
        <v>4975395511.7299995</v>
      </c>
      <c r="AB8" s="154">
        <v>4975477720.4499998</v>
      </c>
      <c r="AC8" s="145">
        <v>4975575679.1300001</v>
      </c>
      <c r="AD8" s="154">
        <v>4975316750.6800003</v>
      </c>
      <c r="AE8" s="154">
        <v>4975318292.3100004</v>
      </c>
      <c r="AF8" s="160">
        <v>4975148695.7600002</v>
      </c>
      <c r="AG8" s="160">
        <v>4974939025.8000002</v>
      </c>
      <c r="AH8" s="154">
        <v>4974939025.8000002</v>
      </c>
      <c r="AI8" s="154">
        <v>4956281541.0299997</v>
      </c>
      <c r="AJ8" s="154">
        <v>4974458054.6115751</v>
      </c>
      <c r="AK8" s="160">
        <v>4973340011.6205902</v>
      </c>
      <c r="AL8" s="160">
        <v>4973369976.0100002</v>
      </c>
      <c r="AM8" s="160">
        <v>4973377914.7599993</v>
      </c>
      <c r="AN8" s="160">
        <v>4973510464</v>
      </c>
      <c r="AO8" s="160">
        <v>4973333507.3400002</v>
      </c>
      <c r="AP8" s="160">
        <v>4973344245.5</v>
      </c>
      <c r="AQ8" s="160">
        <v>4973442491.7299995</v>
      </c>
      <c r="AR8" s="160">
        <v>4973530552.2600002</v>
      </c>
      <c r="AS8" s="165">
        <v>4973673163.1899996</v>
      </c>
      <c r="AT8" s="165">
        <v>4973967076.1300001</v>
      </c>
      <c r="AU8" s="165">
        <v>4974048912.0100002</v>
      </c>
      <c r="AV8" s="165">
        <v>4973738458.96</v>
      </c>
      <c r="AW8" s="165">
        <v>4973618320.2200003</v>
      </c>
    </row>
    <row r="9" spans="2:49" x14ac:dyDescent="0.2">
      <c r="B9" s="27" t="s">
        <v>94</v>
      </c>
      <c r="C9" s="154">
        <v>76699726.319999993</v>
      </c>
      <c r="D9" s="154">
        <v>77440521.969999999</v>
      </c>
      <c r="E9" s="154">
        <v>78276654.284762695</v>
      </c>
      <c r="F9" s="154">
        <v>79104272.090000004</v>
      </c>
      <c r="G9" s="154">
        <v>79946948.820423007</v>
      </c>
      <c r="H9" s="154">
        <v>80851868.023621306</v>
      </c>
      <c r="I9" s="154">
        <v>81807186.579999998</v>
      </c>
      <c r="J9" s="154">
        <v>82737621.310000002</v>
      </c>
      <c r="K9" s="154">
        <v>83686065.049999997</v>
      </c>
      <c r="L9" s="154">
        <v>84628330.370000005</v>
      </c>
      <c r="M9" s="154">
        <v>85542155.540000007</v>
      </c>
      <c r="N9" s="154">
        <v>86548143.492656291</v>
      </c>
      <c r="O9" s="154">
        <v>87484708.489999995</v>
      </c>
      <c r="P9" s="154">
        <v>88399350.069999993</v>
      </c>
      <c r="Q9" s="145">
        <v>89431621.510000005</v>
      </c>
      <c r="R9" s="154">
        <v>89431621.510000005</v>
      </c>
      <c r="S9" s="154">
        <v>89431621.510000005</v>
      </c>
      <c r="T9" s="154">
        <v>89431621.511133432</v>
      </c>
      <c r="U9" s="145">
        <v>89431621.511133432</v>
      </c>
      <c r="V9" s="145">
        <v>89431621.511133432</v>
      </c>
      <c r="W9" s="145">
        <v>89431621.510000005</v>
      </c>
      <c r="X9" s="154">
        <v>89431621.510000005</v>
      </c>
      <c r="Y9" s="154">
        <v>89431621.510000005</v>
      </c>
      <c r="Z9" s="154">
        <v>89431621.510000005</v>
      </c>
      <c r="AA9" s="154">
        <v>89431621.510000005</v>
      </c>
      <c r="AB9" s="154">
        <v>89431621.510000005</v>
      </c>
      <c r="AC9" s="145">
        <v>89431621.510000005</v>
      </c>
      <c r="AD9" s="154">
        <v>89431621.510000005</v>
      </c>
      <c r="AE9" s="154">
        <v>89431621.510000005</v>
      </c>
      <c r="AF9" s="160">
        <v>89431621.510000005</v>
      </c>
      <c r="AG9" s="160">
        <v>89431621.510000005</v>
      </c>
      <c r="AH9" s="160">
        <v>89431621.510000005</v>
      </c>
      <c r="AI9" s="160">
        <v>89431621.511133432</v>
      </c>
      <c r="AJ9" s="160">
        <v>89431621.511133432</v>
      </c>
      <c r="AK9" s="160">
        <v>89431621.511133432</v>
      </c>
      <c r="AL9" s="160">
        <v>89431621.511133432</v>
      </c>
      <c r="AM9" s="160">
        <v>89431621.510000005</v>
      </c>
      <c r="AN9" s="160">
        <v>89431621.511133432</v>
      </c>
      <c r="AO9" s="160">
        <v>89431621.510000005</v>
      </c>
      <c r="AP9" s="160">
        <v>89431621.511133432</v>
      </c>
      <c r="AQ9" s="160">
        <v>89431621.511133432</v>
      </c>
      <c r="AR9" s="160">
        <v>89431621.511133432</v>
      </c>
      <c r="AS9" s="160">
        <v>89431621.511133432</v>
      </c>
      <c r="AT9" s="160">
        <v>89431621.511133432</v>
      </c>
      <c r="AU9" s="160">
        <v>89431621.511133432</v>
      </c>
      <c r="AV9" s="160">
        <v>89431621.511133432</v>
      </c>
      <c r="AW9" s="160">
        <v>89431621.511133432</v>
      </c>
    </row>
    <row r="10" spans="2:49" x14ac:dyDescent="0.2">
      <c r="B10" s="27" t="s">
        <v>95</v>
      </c>
      <c r="C10" s="154">
        <v>689936.15</v>
      </c>
      <c r="D10" s="154">
        <v>689936.15</v>
      </c>
      <c r="E10" s="154">
        <v>689936.14999999991</v>
      </c>
      <c r="F10" s="154">
        <v>689936.15</v>
      </c>
      <c r="G10" s="154">
        <v>689936.14999999991</v>
      </c>
      <c r="H10" s="154">
        <v>689936.14999999991</v>
      </c>
      <c r="I10" s="154">
        <v>689936.15</v>
      </c>
      <c r="J10" s="154">
        <v>689936.15</v>
      </c>
      <c r="K10" s="154">
        <v>689936.15</v>
      </c>
      <c r="L10" s="154">
        <v>689936.15</v>
      </c>
      <c r="M10" s="154">
        <v>689936.15</v>
      </c>
      <c r="N10" s="154">
        <v>689936.14999999991</v>
      </c>
      <c r="O10" s="154">
        <v>689936.14999999991</v>
      </c>
      <c r="P10" s="154">
        <v>688414.66</v>
      </c>
      <c r="Q10" s="145">
        <v>688414.66</v>
      </c>
      <c r="R10" s="154">
        <v>688414.66</v>
      </c>
      <c r="S10" s="154">
        <v>688414.66</v>
      </c>
      <c r="T10" s="154">
        <v>688414.65999999992</v>
      </c>
      <c r="U10" s="145">
        <v>688414.66</v>
      </c>
      <c r="V10" s="145">
        <v>688414.66</v>
      </c>
      <c r="W10" s="145">
        <v>688414.66</v>
      </c>
      <c r="X10" s="154">
        <v>688414.66</v>
      </c>
      <c r="Y10" s="154">
        <v>688414.66</v>
      </c>
      <c r="Z10" s="154">
        <v>688414.66</v>
      </c>
      <c r="AA10" s="154">
        <v>688414.66</v>
      </c>
      <c r="AB10" s="154">
        <v>688414.66</v>
      </c>
      <c r="AC10" s="145">
        <v>688414.66</v>
      </c>
      <c r="AD10" s="154">
        <v>688414.66</v>
      </c>
      <c r="AE10" s="154">
        <v>688414.66</v>
      </c>
      <c r="AF10" s="160">
        <v>688414.66</v>
      </c>
      <c r="AG10" s="160">
        <v>688414.66</v>
      </c>
      <c r="AH10" s="160">
        <v>688414.65999999992</v>
      </c>
      <c r="AI10" s="160">
        <v>688414.65999999992</v>
      </c>
      <c r="AJ10" s="160">
        <v>688414.65999999992</v>
      </c>
      <c r="AK10" s="160">
        <v>688414.65999999992</v>
      </c>
      <c r="AL10" s="160">
        <v>688414.65999999992</v>
      </c>
      <c r="AM10" s="160">
        <v>688414.66</v>
      </c>
      <c r="AN10" s="160">
        <v>688414.66</v>
      </c>
      <c r="AO10" s="160">
        <v>688414.65999999992</v>
      </c>
      <c r="AP10" s="160">
        <v>688414.65999999992</v>
      </c>
      <c r="AQ10" s="160">
        <v>688414.65999999992</v>
      </c>
      <c r="AR10" s="160">
        <v>688414.65999999992</v>
      </c>
      <c r="AS10" s="160">
        <v>688414.65999999992</v>
      </c>
      <c r="AT10" s="160">
        <v>688414.65999999992</v>
      </c>
      <c r="AU10" s="160">
        <v>688414.65999999992</v>
      </c>
      <c r="AV10" s="160">
        <v>688414.65999999992</v>
      </c>
      <c r="AW10" s="160">
        <v>688414.65999999992</v>
      </c>
    </row>
    <row r="11" spans="2:49" x14ac:dyDescent="0.2">
      <c r="B11" s="27" t="s">
        <v>96</v>
      </c>
      <c r="C11" s="154">
        <v>240885641.50999999</v>
      </c>
      <c r="D11" s="154">
        <v>240284238.58000001</v>
      </c>
      <c r="E11" s="154">
        <v>239774811.50529143</v>
      </c>
      <c r="F11" s="154">
        <v>238545318.24000001</v>
      </c>
      <c r="G11" s="154">
        <v>238085573.03490651</v>
      </c>
      <c r="H11" s="154">
        <v>238238824.57336652</v>
      </c>
      <c r="I11" s="154">
        <v>238238824.56999999</v>
      </c>
      <c r="J11" s="154">
        <v>237412271.08000001</v>
      </c>
      <c r="K11" s="154">
        <v>237069020.25</v>
      </c>
      <c r="L11" s="154">
        <v>236722407.99000001</v>
      </c>
      <c r="M11" s="154">
        <v>236719767.61000001</v>
      </c>
      <c r="N11" s="154">
        <v>236284365.88028148</v>
      </c>
      <c r="O11" s="154">
        <v>236244446.43000001</v>
      </c>
      <c r="P11" s="154">
        <v>217160733.03999999</v>
      </c>
      <c r="Q11" s="145">
        <v>231788179.41999999</v>
      </c>
      <c r="R11" s="154">
        <v>204569641.13999999</v>
      </c>
      <c r="S11" s="154">
        <v>204540497.50999999</v>
      </c>
      <c r="T11" s="154">
        <v>204376581.00999999</v>
      </c>
      <c r="U11" s="145">
        <v>187590196.99000001</v>
      </c>
      <c r="V11" s="145">
        <v>187566350.09</v>
      </c>
      <c r="W11" s="145">
        <v>182590378.33000001</v>
      </c>
      <c r="X11" s="154">
        <v>182513828.18000001</v>
      </c>
      <c r="Y11" s="154">
        <v>182427086.28999999</v>
      </c>
      <c r="Z11" s="154">
        <v>182290709.47999999</v>
      </c>
      <c r="AA11" s="154">
        <v>182290709.47999999</v>
      </c>
      <c r="AB11" s="154">
        <v>182279348.84</v>
      </c>
      <c r="AC11" s="145">
        <v>182187009.38</v>
      </c>
      <c r="AD11" s="145">
        <v>180530660.19999999</v>
      </c>
      <c r="AE11" s="145">
        <v>180389484.28000003</v>
      </c>
      <c r="AF11" s="179">
        <v>180363026.22000006</v>
      </c>
      <c r="AG11" s="179">
        <v>180348943.93000001</v>
      </c>
      <c r="AH11" s="160">
        <v>180323802.75</v>
      </c>
      <c r="AI11" s="160">
        <v>180251606.17999998</v>
      </c>
      <c r="AJ11" s="160">
        <v>179467060.87</v>
      </c>
      <c r="AK11" s="160">
        <v>179457466.81</v>
      </c>
      <c r="AL11" s="160">
        <v>179448135.07999998</v>
      </c>
      <c r="AM11" s="160">
        <v>179442056.60999998</v>
      </c>
      <c r="AN11" s="160">
        <v>179302890.72</v>
      </c>
      <c r="AO11" s="160">
        <v>177788288.88999999</v>
      </c>
      <c r="AP11" s="160">
        <v>177683210.87</v>
      </c>
      <c r="AQ11" s="160">
        <v>178701367.21000001</v>
      </c>
      <c r="AR11" s="160">
        <v>178635415.34</v>
      </c>
      <c r="AS11" s="160">
        <v>178635415.34</v>
      </c>
      <c r="AT11" s="160">
        <v>137698679.43000001</v>
      </c>
      <c r="AU11" s="160">
        <v>178635415.34</v>
      </c>
      <c r="AV11" s="160">
        <v>178635415.34</v>
      </c>
      <c r="AW11" s="160">
        <v>137507352.89999998</v>
      </c>
    </row>
    <row r="12" spans="2:49" x14ac:dyDescent="0.2">
      <c r="B12" s="27" t="s">
        <v>104</v>
      </c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>
        <v>22297308.77</v>
      </c>
      <c r="P12" s="154">
        <v>22582848.199999999</v>
      </c>
      <c r="Q12" s="172">
        <v>22790350.27</v>
      </c>
      <c r="R12" s="172">
        <v>22790350.27</v>
      </c>
      <c r="S12" s="172">
        <v>22790350.27</v>
      </c>
      <c r="T12" s="172">
        <v>22790350.271022163</v>
      </c>
      <c r="U12" s="145">
        <v>22790350.27</v>
      </c>
      <c r="V12" s="174">
        <v>22790350.27</v>
      </c>
      <c r="W12" s="174">
        <v>22790350.27</v>
      </c>
      <c r="X12" s="163">
        <v>22790350.27</v>
      </c>
      <c r="Y12" s="163">
        <v>22790350.27</v>
      </c>
      <c r="Z12" s="163">
        <v>22790350.27</v>
      </c>
      <c r="AA12" s="163">
        <v>22790350.27</v>
      </c>
      <c r="AB12" s="163">
        <v>22790350.27</v>
      </c>
      <c r="AC12" s="145">
        <v>22790350.27</v>
      </c>
      <c r="AD12" s="145">
        <v>22790350.27</v>
      </c>
      <c r="AE12" s="145">
        <v>22790350.27</v>
      </c>
      <c r="AF12" s="179">
        <v>22790350.27</v>
      </c>
      <c r="AG12" s="179">
        <v>22790350.27</v>
      </c>
      <c r="AH12" s="160">
        <v>22790350.27</v>
      </c>
      <c r="AI12" s="160">
        <v>22790350.271022163</v>
      </c>
      <c r="AJ12" s="160">
        <v>22790350.271022163</v>
      </c>
      <c r="AK12" s="160">
        <v>22790350.271022163</v>
      </c>
      <c r="AL12" s="160">
        <v>22790350.271022163</v>
      </c>
      <c r="AM12" s="160">
        <v>22790350.27</v>
      </c>
      <c r="AN12" s="160">
        <v>22790350.27</v>
      </c>
      <c r="AO12" s="160">
        <v>22790350.27</v>
      </c>
      <c r="AP12" s="160">
        <v>22790350.271022163</v>
      </c>
      <c r="AQ12" s="160">
        <v>22790350.271022163</v>
      </c>
      <c r="AR12" s="160">
        <v>22790350.271022163</v>
      </c>
      <c r="AS12" s="160">
        <v>22790350.271022163</v>
      </c>
      <c r="AT12" s="160">
        <v>22790350.271022163</v>
      </c>
      <c r="AU12" s="160">
        <v>22790350.271022163</v>
      </c>
      <c r="AV12" s="160">
        <v>22790350.271022163</v>
      </c>
      <c r="AW12" s="160">
        <v>22790350.271022163</v>
      </c>
    </row>
    <row r="13" spans="2:49" x14ac:dyDescent="0.2">
      <c r="B13" s="27" t="s">
        <v>93</v>
      </c>
      <c r="C13" s="154">
        <v>256556711.97999999</v>
      </c>
      <c r="D13" s="154">
        <v>256748802.27999997</v>
      </c>
      <c r="E13" s="154">
        <v>257072930.7234911</v>
      </c>
      <c r="F13" s="154">
        <v>257346158.03999999</v>
      </c>
      <c r="G13" s="154">
        <v>257520646.85334161</v>
      </c>
      <c r="H13" s="154">
        <v>257752420.4256832</v>
      </c>
      <c r="I13" s="154">
        <v>257966767.96999997</v>
      </c>
      <c r="J13" s="154">
        <v>258146772.16</v>
      </c>
      <c r="K13" s="154">
        <v>258537824.88</v>
      </c>
      <c r="L13" s="154">
        <v>259007513.36999997</v>
      </c>
      <c r="M13" s="154">
        <v>259365819.81</v>
      </c>
      <c r="N13" s="154">
        <v>259566961.07263142</v>
      </c>
      <c r="O13" s="154">
        <v>260009348.91</v>
      </c>
      <c r="P13" s="154">
        <v>237712040.13999999</v>
      </c>
      <c r="Q13" s="154">
        <v>237712040.13999999</v>
      </c>
      <c r="R13" s="154">
        <v>237712040.13999999</v>
      </c>
      <c r="S13" s="154">
        <v>237712040.13999999</v>
      </c>
      <c r="T13" s="154">
        <v>237712040.13999999</v>
      </c>
      <c r="U13" s="145">
        <v>237712040.13999999</v>
      </c>
      <c r="V13" s="174">
        <v>237712040.13999999</v>
      </c>
      <c r="W13" s="174">
        <v>237712040.13999999</v>
      </c>
      <c r="X13" s="163">
        <v>237712040.13999999</v>
      </c>
      <c r="Y13" s="163">
        <v>237712040.13999999</v>
      </c>
      <c r="Z13" s="163">
        <v>237712040.13999999</v>
      </c>
      <c r="AA13" s="163">
        <v>237712040.13999999</v>
      </c>
      <c r="AB13" s="163">
        <v>237712040.13999999</v>
      </c>
      <c r="AC13" s="145">
        <f t="shared" ref="AC13" si="10">AB13</f>
        <v>237712040.13999999</v>
      </c>
      <c r="AD13" s="145">
        <v>237712040.13999999</v>
      </c>
      <c r="AE13" s="145">
        <v>237712040.13999999</v>
      </c>
      <c r="AF13" s="179">
        <v>237712040.13999999</v>
      </c>
      <c r="AG13" s="179">
        <v>237712040.13999999</v>
      </c>
      <c r="AH13" s="160">
        <v>237712040.13999999</v>
      </c>
      <c r="AI13" s="160">
        <v>237712040.13999999</v>
      </c>
      <c r="AJ13" s="160">
        <v>237712040.13999999</v>
      </c>
      <c r="AK13" s="160">
        <v>237712040.13999999</v>
      </c>
      <c r="AL13" s="160">
        <v>237712040.13999999</v>
      </c>
      <c r="AM13" s="160">
        <v>237712040.13999999</v>
      </c>
      <c r="AN13" s="160">
        <v>237712040.13999999</v>
      </c>
      <c r="AO13" s="160">
        <v>237712040.13999999</v>
      </c>
      <c r="AP13" s="160">
        <v>237712040.13999999</v>
      </c>
      <c r="AQ13" s="160">
        <v>237712040.13999999</v>
      </c>
      <c r="AR13" s="160">
        <v>237712040.13999999</v>
      </c>
      <c r="AS13" s="160">
        <v>237712040.13999999</v>
      </c>
      <c r="AT13" s="160">
        <v>237712040.13999999</v>
      </c>
      <c r="AU13" s="160">
        <v>237712040.13999999</v>
      </c>
      <c r="AV13" s="160">
        <v>237712040.13999999</v>
      </c>
      <c r="AW13" s="160">
        <v>237712040.13999999</v>
      </c>
    </row>
    <row r="14" spans="2:49" x14ac:dyDescent="0.2">
      <c r="B14" s="27" t="s">
        <v>97</v>
      </c>
      <c r="C14" s="154">
        <v>106971461.88999999</v>
      </c>
      <c r="D14" s="154">
        <v>108212348.3</v>
      </c>
      <c r="E14" s="154">
        <v>109315394.48932698</v>
      </c>
      <c r="F14" s="154">
        <v>111186647.35999998</v>
      </c>
      <c r="G14" s="154">
        <v>112745609.12284359</v>
      </c>
      <c r="H14" s="154">
        <v>113747581.6925745</v>
      </c>
      <c r="I14" s="154">
        <v>115078502.33</v>
      </c>
      <c r="J14" s="154">
        <v>116309356.94</v>
      </c>
      <c r="K14" s="154">
        <v>117343000.60000001</v>
      </c>
      <c r="L14" s="154">
        <v>119588554.87</v>
      </c>
      <c r="M14" s="154">
        <v>122285661.79000001</v>
      </c>
      <c r="N14" s="154">
        <v>124343176.05976066</v>
      </c>
      <c r="O14" s="154">
        <v>125498195.81999999</v>
      </c>
      <c r="P14" s="154">
        <v>128051337.17</v>
      </c>
      <c r="Q14" s="154">
        <v>129691163.14</v>
      </c>
      <c r="R14" s="154">
        <v>129691163.14</v>
      </c>
      <c r="S14" s="154">
        <v>129691163.14</v>
      </c>
      <c r="T14" s="154">
        <v>129691163.13654691</v>
      </c>
      <c r="U14" s="145">
        <v>129691163.14</v>
      </c>
      <c r="V14" s="174">
        <v>129691163.14</v>
      </c>
      <c r="W14" s="174">
        <v>129691163.14</v>
      </c>
      <c r="X14" s="163">
        <v>129691163.14</v>
      </c>
      <c r="Y14" s="163">
        <v>129691163.14</v>
      </c>
      <c r="Z14" s="163">
        <v>0</v>
      </c>
      <c r="AA14" s="163">
        <v>0</v>
      </c>
      <c r="AB14" s="163">
        <v>0</v>
      </c>
      <c r="AC14" s="145">
        <v>0</v>
      </c>
      <c r="AD14" s="145">
        <v>0</v>
      </c>
      <c r="AE14" s="145">
        <v>0</v>
      </c>
      <c r="AF14" s="179">
        <v>0</v>
      </c>
      <c r="AG14" s="179">
        <v>0</v>
      </c>
      <c r="AH14" s="160">
        <v>0</v>
      </c>
      <c r="AI14" s="160">
        <v>0</v>
      </c>
      <c r="AJ14" s="160">
        <v>0</v>
      </c>
      <c r="AK14" s="160">
        <v>0</v>
      </c>
      <c r="AL14" s="160">
        <v>0</v>
      </c>
      <c r="AM14" s="160">
        <v>0</v>
      </c>
      <c r="AN14" s="160">
        <v>0</v>
      </c>
      <c r="AO14" s="160">
        <v>0</v>
      </c>
      <c r="AP14" s="160">
        <v>0</v>
      </c>
      <c r="AQ14" s="160">
        <v>0</v>
      </c>
      <c r="AR14" s="160">
        <v>0</v>
      </c>
      <c r="AS14" s="160">
        <v>0</v>
      </c>
      <c r="AT14" s="160">
        <v>0</v>
      </c>
      <c r="AU14" s="160">
        <v>0</v>
      </c>
      <c r="AV14" s="160">
        <v>0</v>
      </c>
      <c r="AW14" s="160">
        <v>0</v>
      </c>
    </row>
    <row r="15" spans="2:49" x14ac:dyDescent="0.2">
      <c r="B15" s="27" t="s">
        <v>98</v>
      </c>
      <c r="C15" s="154">
        <v>172567925.38</v>
      </c>
      <c r="D15" s="154">
        <v>175638351.96000001</v>
      </c>
      <c r="E15" s="154">
        <v>178348767.05324435</v>
      </c>
      <c r="F15" s="154">
        <v>182009614.04000002</v>
      </c>
      <c r="G15" s="154">
        <v>186095993.36747772</v>
      </c>
      <c r="H15" s="154">
        <v>189138140.99337468</v>
      </c>
      <c r="I15" s="154">
        <v>192711750.41</v>
      </c>
      <c r="J15" s="154">
        <v>196369479.06999999</v>
      </c>
      <c r="K15" s="154">
        <v>199395747.78999999</v>
      </c>
      <c r="L15" s="154">
        <v>203596632.95999998</v>
      </c>
      <c r="M15" s="154">
        <v>209310850.67999998</v>
      </c>
      <c r="N15" s="154">
        <v>214716099.48688889</v>
      </c>
      <c r="O15" s="154">
        <v>218464244.37</v>
      </c>
      <c r="P15" s="154">
        <v>223235495.22</v>
      </c>
      <c r="Q15" s="154">
        <v>228623322.38999999</v>
      </c>
      <c r="R15" s="154">
        <v>228623322.38999999</v>
      </c>
      <c r="S15" s="154">
        <v>228623322.38999999</v>
      </c>
      <c r="T15" s="154">
        <v>228623322.39385119</v>
      </c>
      <c r="U15" s="145">
        <v>228623322.38999999</v>
      </c>
      <c r="V15" s="174">
        <v>228623322.38999999</v>
      </c>
      <c r="W15" s="174">
        <v>228623322.38999999</v>
      </c>
      <c r="X15" s="163">
        <v>228623322.38999999</v>
      </c>
      <c r="Y15" s="163">
        <v>228623322.38999999</v>
      </c>
      <c r="Z15" s="163">
        <v>228623322.38999999</v>
      </c>
      <c r="AA15" s="163">
        <v>228623322.38999999</v>
      </c>
      <c r="AB15" s="163">
        <v>228623322.38999999</v>
      </c>
      <c r="AC15" s="163">
        <v>228623322.38999999</v>
      </c>
      <c r="AD15" s="163">
        <v>228623322.38999999</v>
      </c>
      <c r="AE15" s="163">
        <v>228623322.38999999</v>
      </c>
      <c r="AF15" s="163">
        <v>228623322.38999999</v>
      </c>
      <c r="AG15" s="163">
        <v>228623322.38999999</v>
      </c>
      <c r="AH15" s="163">
        <v>228623322.38999999</v>
      </c>
      <c r="AI15" s="160">
        <v>228623322.39000002</v>
      </c>
      <c r="AJ15" s="160">
        <v>228623322.39000002</v>
      </c>
      <c r="AK15" s="160">
        <v>228623322.39000002</v>
      </c>
      <c r="AL15" s="160">
        <v>228623322.39000002</v>
      </c>
      <c r="AM15" s="160">
        <v>228623322.39000002</v>
      </c>
      <c r="AN15" s="160">
        <v>228623322.39000002</v>
      </c>
      <c r="AO15" s="160">
        <v>228623322.39000002</v>
      </c>
      <c r="AP15" s="160">
        <v>228623322.39000002</v>
      </c>
      <c r="AQ15" s="160">
        <v>228623322.39000002</v>
      </c>
      <c r="AR15" s="160">
        <v>228623322.39000002</v>
      </c>
      <c r="AS15" s="160">
        <v>228623322.39000002</v>
      </c>
      <c r="AT15" s="160">
        <v>228623322.39000002</v>
      </c>
      <c r="AU15" s="160">
        <v>228623322.39000002</v>
      </c>
      <c r="AV15" s="160">
        <v>228623322.39000002</v>
      </c>
      <c r="AW15" s="160">
        <v>228623322.39000002</v>
      </c>
    </row>
    <row r="16" spans="2:49" x14ac:dyDescent="0.2">
      <c r="B16" t="s">
        <v>92</v>
      </c>
      <c r="C16" s="154">
        <v>142060.04999999999</v>
      </c>
      <c r="D16" s="145">
        <v>143432.13</v>
      </c>
      <c r="E16" s="145">
        <v>144980.77557558296</v>
      </c>
      <c r="F16" s="145">
        <v>146513.65</v>
      </c>
      <c r="G16" s="145">
        <v>148074.42590379875</v>
      </c>
      <c r="H16" s="145">
        <v>149750.47975550845</v>
      </c>
      <c r="I16" s="145">
        <v>151519.88</v>
      </c>
      <c r="J16" s="145">
        <v>153243.19</v>
      </c>
      <c r="K16" s="154">
        <v>154994.31</v>
      </c>
      <c r="L16" s="145">
        <v>156745.09</v>
      </c>
      <c r="M16" s="145">
        <v>158437.64000000001</v>
      </c>
      <c r="N16" s="145">
        <v>160300.88514698698</v>
      </c>
      <c r="O16" s="154">
        <v>162035.54999999999</v>
      </c>
      <c r="P16" s="154">
        <v>163729.60999999999</v>
      </c>
      <c r="Q16" s="154">
        <v>165641.54</v>
      </c>
      <c r="R16" s="154">
        <v>165641.54</v>
      </c>
      <c r="S16" s="154">
        <v>165641.54</v>
      </c>
      <c r="T16" s="154">
        <v>165641.54365230762</v>
      </c>
      <c r="U16" s="145">
        <v>165641.54</v>
      </c>
      <c r="V16" s="174">
        <v>165641.54</v>
      </c>
      <c r="W16" s="145">
        <v>165641.54</v>
      </c>
      <c r="X16" s="154">
        <v>165641.54</v>
      </c>
      <c r="Y16" s="154">
        <v>165641.54</v>
      </c>
      <c r="Z16" s="154">
        <v>165641.54</v>
      </c>
      <c r="AA16" s="154">
        <v>165641.54</v>
      </c>
      <c r="AB16" s="154">
        <v>165641.54</v>
      </c>
      <c r="AC16" s="154">
        <v>165641.54</v>
      </c>
      <c r="AD16" s="154">
        <v>165641.54</v>
      </c>
      <c r="AE16" s="154">
        <v>165641.54</v>
      </c>
      <c r="AF16" s="160">
        <v>165641.54</v>
      </c>
      <c r="AG16" s="160">
        <v>165641.54</v>
      </c>
      <c r="AH16" s="160">
        <v>165641.54</v>
      </c>
      <c r="AI16" s="160">
        <v>165641.54365230762</v>
      </c>
      <c r="AJ16" s="160">
        <v>165641.54365230762</v>
      </c>
      <c r="AK16" s="160">
        <v>165641.54365230762</v>
      </c>
      <c r="AL16" s="160">
        <v>165641.54365230762</v>
      </c>
      <c r="AM16" s="160">
        <v>165641.54</v>
      </c>
      <c r="AN16" s="160">
        <v>165641.54</v>
      </c>
      <c r="AO16" s="160">
        <v>165641.54</v>
      </c>
      <c r="AP16" s="160">
        <v>165641.54365230762</v>
      </c>
      <c r="AQ16" s="160">
        <v>165641.54365230762</v>
      </c>
      <c r="AR16" s="160">
        <v>165641.54365230762</v>
      </c>
      <c r="AS16" s="160">
        <v>165641.54365230762</v>
      </c>
      <c r="AT16" s="160">
        <v>165641.54365230762</v>
      </c>
      <c r="AU16" s="160">
        <v>165641.54365230762</v>
      </c>
      <c r="AV16" s="160">
        <v>165641.54365230762</v>
      </c>
      <c r="AW16" s="160">
        <v>165641.54365230762</v>
      </c>
    </row>
    <row r="17" spans="2:49" x14ac:dyDescent="0.2">
      <c r="C17" s="154"/>
      <c r="D17" s="154"/>
      <c r="E17" s="154"/>
      <c r="F17" s="154"/>
      <c r="G17" s="154"/>
      <c r="H17" s="154"/>
      <c r="I17" s="154"/>
      <c r="J17" s="154"/>
      <c r="K17" s="27"/>
      <c r="M17" s="154"/>
      <c r="N17" s="154"/>
      <c r="O17" s="154"/>
      <c r="P17" s="154"/>
      <c r="Q17" s="154"/>
      <c r="R17" s="154"/>
      <c r="S17" s="154"/>
      <c r="T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60"/>
      <c r="AG17" s="160"/>
      <c r="AH17" s="160"/>
      <c r="AI17" s="160"/>
      <c r="AJ17" s="160"/>
      <c r="AK17" s="160"/>
      <c r="AL17" s="160"/>
      <c r="AM17" s="160"/>
      <c r="AN17" s="160"/>
      <c r="AO17" s="160"/>
      <c r="AP17" s="160"/>
      <c r="AQ17" s="160"/>
      <c r="AR17" s="160"/>
    </row>
    <row r="18" spans="2:49" ht="15.75" customHeight="1" x14ac:dyDescent="0.2">
      <c r="B18" s="148" t="s">
        <v>26</v>
      </c>
      <c r="C18" s="149">
        <f t="shared" ref="C18:N18" si="11">SUM(C19:C24)</f>
        <v>72200420220</v>
      </c>
      <c r="D18" s="149">
        <f t="shared" si="11"/>
        <v>74224841958.309998</v>
      </c>
      <c r="E18" s="149">
        <f t="shared" si="11"/>
        <v>76847166887.959518</v>
      </c>
      <c r="F18" s="149">
        <f t="shared" si="11"/>
        <v>75288334372.179993</v>
      </c>
      <c r="G18" s="149">
        <f t="shared" si="11"/>
        <v>76962084736.263748</v>
      </c>
      <c r="H18" s="149">
        <f t="shared" si="11"/>
        <v>76335342167.739227</v>
      </c>
      <c r="I18" s="149">
        <f t="shared" si="11"/>
        <v>78599476635.389999</v>
      </c>
      <c r="J18" s="149">
        <f t="shared" si="11"/>
        <v>80609362059.790009</v>
      </c>
      <c r="K18" s="149">
        <f t="shared" si="11"/>
        <v>82842045582.520004</v>
      </c>
      <c r="L18" s="149">
        <f t="shared" si="11"/>
        <v>82342596048.880005</v>
      </c>
      <c r="M18" s="149">
        <f t="shared" si="11"/>
        <v>82272445590.900009</v>
      </c>
      <c r="N18" s="149">
        <f t="shared" si="11"/>
        <v>80919803395.289993</v>
      </c>
      <c r="O18" s="149">
        <f t="shared" ref="O18:P18" si="12">SUM(O19:O24)</f>
        <v>81789057791.210007</v>
      </c>
      <c r="P18" s="149">
        <f t="shared" si="12"/>
        <v>81573641082.959991</v>
      </c>
      <c r="Q18" s="149">
        <f t="shared" ref="Q18:R18" si="13">SUM(Q19:Q24)</f>
        <v>78990121620.110001</v>
      </c>
      <c r="R18" s="149">
        <f t="shared" si="13"/>
        <v>78056994654.130005</v>
      </c>
      <c r="S18" s="149">
        <f t="shared" ref="S18:T18" si="14">SUM(S19:S24)</f>
        <v>78928574957.080002</v>
      </c>
      <c r="T18" s="149">
        <f t="shared" si="14"/>
        <v>76732622416.583313</v>
      </c>
      <c r="U18" s="149">
        <f t="shared" ref="U18:V18" si="15">SUM(U19:U24)</f>
        <v>77155477210.660004</v>
      </c>
      <c r="V18" s="149">
        <f t="shared" si="15"/>
        <v>77338405728.180008</v>
      </c>
      <c r="W18" s="149">
        <f t="shared" ref="W18:X18" si="16">SUM(W19:W24)</f>
        <v>77385522259.839996</v>
      </c>
      <c r="X18" s="149">
        <f t="shared" si="16"/>
        <v>76973435691.570007</v>
      </c>
      <c r="Y18" s="149">
        <f t="shared" ref="Y18" si="17">SUM(Y19:Y24)</f>
        <v>77189995869.290009</v>
      </c>
      <c r="Z18" s="149">
        <f t="shared" ref="Z18:AF18" si="18">SUM(Z19:Z24)</f>
        <v>59211999666.898834</v>
      </c>
      <c r="AA18" s="149">
        <f t="shared" si="18"/>
        <v>59211999666.898834</v>
      </c>
      <c r="AB18" s="149">
        <f t="shared" si="18"/>
        <v>58547202279.320007</v>
      </c>
      <c r="AC18" s="149">
        <f t="shared" si="18"/>
        <v>58418407338.379997</v>
      </c>
      <c r="AD18" s="149">
        <f t="shared" si="18"/>
        <v>58715946456.300003</v>
      </c>
      <c r="AE18" s="149">
        <f t="shared" si="18"/>
        <v>58702228107.529999</v>
      </c>
      <c r="AF18" s="182">
        <f t="shared" si="18"/>
        <v>58691400692.63002</v>
      </c>
      <c r="AG18" s="182">
        <f t="shared" ref="AG18:AH18" si="19">SUM(AG19:AG24)</f>
        <v>58829370915.120003</v>
      </c>
      <c r="AH18" s="182">
        <f t="shared" si="19"/>
        <v>57921997946.264023</v>
      </c>
      <c r="AI18" s="182">
        <v>57919123731.424728</v>
      </c>
      <c r="AJ18" s="182">
        <v>57888439537.726067</v>
      </c>
      <c r="AK18" s="182">
        <v>59142282435.146965</v>
      </c>
      <c r="AL18" s="182">
        <f>SUM(AL19:AL24)</f>
        <v>58478127272.874802</v>
      </c>
      <c r="AM18" s="182">
        <v>58216759238.569595</v>
      </c>
      <c r="AN18" s="182">
        <v>57354864584.58947</v>
      </c>
      <c r="AO18" s="182">
        <v>57386752901.555511</v>
      </c>
      <c r="AP18" s="182">
        <f>SUM(AP19:AP24)</f>
        <v>57488170716.520721</v>
      </c>
      <c r="AQ18" s="182">
        <f>SUM(AQ19:AQ24)</f>
        <v>57759133779.670326</v>
      </c>
      <c r="AR18" s="182">
        <v>58439337089.598991</v>
      </c>
      <c r="AS18" s="182">
        <f>SUM(AS19:AS24)</f>
        <v>58596572635.034752</v>
      </c>
      <c r="AT18" s="182">
        <f t="shared" ref="AT18:AW18" si="20">SUM(AT19:AT24)</f>
        <v>57957162819.996284</v>
      </c>
      <c r="AU18" s="182">
        <f t="shared" si="20"/>
        <v>58828352052.073112</v>
      </c>
      <c r="AV18" s="182">
        <f t="shared" si="20"/>
        <v>58154069817.11412</v>
      </c>
      <c r="AW18" s="182">
        <f t="shared" si="20"/>
        <v>57064937008.365456</v>
      </c>
    </row>
    <row r="19" spans="2:49" x14ac:dyDescent="0.2">
      <c r="B19" s="152" t="s">
        <v>51</v>
      </c>
      <c r="C19" s="145">
        <v>2276076233.46</v>
      </c>
      <c r="D19" s="145">
        <v>2294794934.6100001</v>
      </c>
      <c r="E19" s="145">
        <v>2124449564.1600001</v>
      </c>
      <c r="F19" s="145">
        <v>2144632211.9000001</v>
      </c>
      <c r="G19" s="154">
        <v>2165763750.48</v>
      </c>
      <c r="H19" s="154">
        <v>1989136187.5339963</v>
      </c>
      <c r="I19" s="154">
        <v>2012537097.1600001</v>
      </c>
      <c r="J19" s="154">
        <v>2034855434.8099999</v>
      </c>
      <c r="K19" s="160">
        <v>1851727874.0699999</v>
      </c>
      <c r="L19" s="160">
        <v>1872262893.27</v>
      </c>
      <c r="M19" s="145">
        <v>1892031735.5999999</v>
      </c>
      <c r="N19" s="145">
        <v>0</v>
      </c>
      <c r="O19" s="154">
        <v>0</v>
      </c>
      <c r="P19" s="154">
        <v>0</v>
      </c>
      <c r="Q19" s="154">
        <v>0</v>
      </c>
      <c r="R19" s="154">
        <v>0</v>
      </c>
      <c r="S19" s="154">
        <v>0</v>
      </c>
      <c r="T19" s="154">
        <v>0</v>
      </c>
      <c r="U19" s="145">
        <v>0</v>
      </c>
      <c r="V19" s="145">
        <v>0</v>
      </c>
      <c r="W19" s="145">
        <v>0</v>
      </c>
      <c r="X19" s="154">
        <v>0</v>
      </c>
      <c r="Y19" s="154">
        <v>0</v>
      </c>
      <c r="Z19" s="154">
        <v>0</v>
      </c>
      <c r="AA19" s="154">
        <v>0</v>
      </c>
      <c r="AB19" s="154">
        <v>0</v>
      </c>
      <c r="AC19" s="154">
        <v>0</v>
      </c>
      <c r="AD19" s="154">
        <v>0</v>
      </c>
      <c r="AE19" s="145">
        <v>0</v>
      </c>
      <c r="AF19" s="179">
        <v>0</v>
      </c>
      <c r="AG19" s="179">
        <v>0</v>
      </c>
      <c r="AH19" s="160">
        <v>0</v>
      </c>
      <c r="AI19" s="160">
        <v>0</v>
      </c>
      <c r="AJ19" s="160">
        <v>0</v>
      </c>
      <c r="AK19" s="160">
        <v>0</v>
      </c>
      <c r="AL19" s="160">
        <v>0</v>
      </c>
      <c r="AM19" s="160">
        <v>0</v>
      </c>
      <c r="AN19" s="160">
        <v>0</v>
      </c>
      <c r="AO19" s="160">
        <v>0</v>
      </c>
      <c r="AP19" s="160">
        <v>0</v>
      </c>
      <c r="AQ19" s="160">
        <v>0</v>
      </c>
      <c r="AR19" s="160">
        <v>0</v>
      </c>
      <c r="AS19" s="160">
        <v>0</v>
      </c>
      <c r="AT19" s="160">
        <v>0</v>
      </c>
      <c r="AU19" s="160">
        <v>0</v>
      </c>
      <c r="AV19" s="160">
        <v>0</v>
      </c>
      <c r="AW19" s="160">
        <v>0</v>
      </c>
    </row>
    <row r="20" spans="2:49" x14ac:dyDescent="0.2">
      <c r="B20" s="27" t="s">
        <v>52</v>
      </c>
      <c r="C20" s="145">
        <v>42149640.07</v>
      </c>
      <c r="D20" s="145">
        <v>42409548.200000003</v>
      </c>
      <c r="E20" s="145">
        <v>42746560.689520873</v>
      </c>
      <c r="F20" s="145">
        <v>43067500.479999997</v>
      </c>
      <c r="G20" s="154">
        <v>43403541.903749898</v>
      </c>
      <c r="H20" s="154">
        <v>43761695.655221403</v>
      </c>
      <c r="I20" s="154">
        <v>44153901.969999999</v>
      </c>
      <c r="J20" s="154">
        <v>44530155.509999998</v>
      </c>
      <c r="K20" s="154">
        <v>44902401.109999999</v>
      </c>
      <c r="L20" s="154">
        <v>45281552.469999999</v>
      </c>
      <c r="M20" s="145">
        <v>45631687.57</v>
      </c>
      <c r="N20" s="145">
        <v>46038126.945827529</v>
      </c>
      <c r="O20" s="154">
        <v>46405086.619999997</v>
      </c>
      <c r="P20" s="154">
        <v>46738048.240000002</v>
      </c>
      <c r="Q20" s="154">
        <v>47150483.950000003</v>
      </c>
      <c r="R20" s="154">
        <v>47515402.560000002</v>
      </c>
      <c r="S20" s="154">
        <v>47904325.270000003</v>
      </c>
      <c r="T20" s="154">
        <v>48310707.019611239</v>
      </c>
      <c r="U20" s="145">
        <v>48710419.039999999</v>
      </c>
      <c r="V20" s="145">
        <v>49158745.549999997</v>
      </c>
      <c r="W20" s="145">
        <v>49552614.640000001</v>
      </c>
      <c r="X20" s="154">
        <v>49961604.280000001</v>
      </c>
      <c r="Y20" s="145">
        <v>50354514.460000001</v>
      </c>
      <c r="Z20" s="145">
        <v>50782693.570571303</v>
      </c>
      <c r="AA20" s="145">
        <v>50782693.570571303</v>
      </c>
      <c r="AB20" s="145">
        <v>51206896.729999997</v>
      </c>
      <c r="AC20" s="145">
        <v>51529557.670000002</v>
      </c>
      <c r="AD20" s="154">
        <v>51950610.810000002</v>
      </c>
      <c r="AE20" s="145">
        <v>52284500.75</v>
      </c>
      <c r="AF20" s="179">
        <v>52671985.619999997</v>
      </c>
      <c r="AG20" s="179">
        <v>53038925.509999998</v>
      </c>
      <c r="AH20" s="160">
        <v>53424473.32401824</v>
      </c>
      <c r="AI20" s="160">
        <v>53806692.890940167</v>
      </c>
      <c r="AJ20" s="160">
        <v>54152511.990940168</v>
      </c>
      <c r="AK20" s="160">
        <v>54512193.530940168</v>
      </c>
      <c r="AL20" s="160">
        <v>54862546.930940166</v>
      </c>
      <c r="AM20" s="160">
        <v>54862546.930940166</v>
      </c>
      <c r="AN20" s="160">
        <v>55593762.460940167</v>
      </c>
      <c r="AO20" s="160">
        <v>55927175.580940165</v>
      </c>
      <c r="AP20" s="160">
        <v>56298644.450940162</v>
      </c>
      <c r="AQ20" s="165">
        <v>56660479.490940161</v>
      </c>
      <c r="AR20" s="160">
        <v>57036818.970940158</v>
      </c>
      <c r="AS20" s="160">
        <v>57403398.300940156</v>
      </c>
      <c r="AT20" s="160">
        <v>57784672.260940157</v>
      </c>
      <c r="AU20" s="160">
        <v>58168478.64094016</v>
      </c>
      <c r="AV20" s="160">
        <v>58542331.220940158</v>
      </c>
      <c r="AW20" s="160">
        <v>58931169.980940156</v>
      </c>
    </row>
    <row r="21" spans="2:49" x14ac:dyDescent="0.2">
      <c r="B21" s="27" t="s">
        <v>54</v>
      </c>
      <c r="C21" s="145">
        <v>21554100178.630001</v>
      </c>
      <c r="D21" s="154">
        <v>23141981821.48</v>
      </c>
      <c r="E21" s="154">
        <v>25467578623.279999</v>
      </c>
      <c r="F21" s="154">
        <v>23465076372.209999</v>
      </c>
      <c r="G21" s="154">
        <v>24597734818.810001</v>
      </c>
      <c r="H21" s="154">
        <v>23696726283.580002</v>
      </c>
      <c r="I21" s="154">
        <v>25497805021.860001</v>
      </c>
      <c r="J21" s="154">
        <v>26940085586</v>
      </c>
      <c r="K21" s="154">
        <v>28852936063.790001</v>
      </c>
      <c r="L21" s="154">
        <v>27542318201.029999</v>
      </c>
      <c r="M21" s="154">
        <v>26702286068.120003</v>
      </c>
      <c r="N21" s="154">
        <v>26589698639.407124</v>
      </c>
      <c r="O21" s="154">
        <v>27023963618.540001</v>
      </c>
      <c r="P21" s="154">
        <v>26103962063.41</v>
      </c>
      <c r="Q21" s="154">
        <v>22902749537.939999</v>
      </c>
      <c r="R21" s="154">
        <v>21778849227.529999</v>
      </c>
      <c r="S21" s="154">
        <v>22243415149.510002</v>
      </c>
      <c r="T21" s="154">
        <v>19461175349.629097</v>
      </c>
      <c r="U21" s="173">
        <v>19583714949.599998</v>
      </c>
      <c r="V21" s="145">
        <v>19323218896.650002</v>
      </c>
      <c r="W21" s="145">
        <v>19018772948.48</v>
      </c>
      <c r="X21" s="154">
        <v>18314538419.23</v>
      </c>
      <c r="Y21" s="154">
        <v>18164506108.41</v>
      </c>
      <c r="Z21" s="154">
        <v>17112840956.227514</v>
      </c>
      <c r="AA21" s="154">
        <v>17112840956.227514</v>
      </c>
      <c r="AB21" s="154">
        <v>16118669542.370001</v>
      </c>
      <c r="AC21" s="154">
        <v>15656615677.129999</v>
      </c>
      <c r="AD21" s="154">
        <v>15606581423.15</v>
      </c>
      <c r="AE21" s="145">
        <v>15363740938.5</v>
      </c>
      <c r="AF21" s="179">
        <v>15088721282.93</v>
      </c>
      <c r="AG21" s="179">
        <v>14970757649.860001</v>
      </c>
      <c r="AH21" s="160">
        <v>13837714454.780001</v>
      </c>
      <c r="AI21" s="160">
        <v>13534647779.590321</v>
      </c>
      <c r="AJ21" s="160">
        <v>14251739775.700052</v>
      </c>
      <c r="AK21" s="160">
        <v>14323484877.556622</v>
      </c>
      <c r="AL21" s="160">
        <v>13339168519.179039</v>
      </c>
      <c r="AM21" s="160">
        <v>13052507767.199085</v>
      </c>
      <c r="AN21" s="160">
        <v>12027315830.462158</v>
      </c>
      <c r="AO21" s="160">
        <v>11871176894.808193</v>
      </c>
      <c r="AP21" s="160">
        <v>11743230571.780155</v>
      </c>
      <c r="AQ21" s="160">
        <v>11862705346.46925</v>
      </c>
      <c r="AR21" s="160">
        <v>12266363538.923183</v>
      </c>
      <c r="AS21" s="165">
        <v>12173106857.288555</v>
      </c>
      <c r="AT21" s="165">
        <f>SUM('[8]Controle de saldos  BC'!$L$19:$L$21)</f>
        <v>11384083029.086624</v>
      </c>
      <c r="AU21" s="165">
        <f>SUM('[8]Controle de saldos  BC'!$M$19:$M$21)</f>
        <v>12019037722.173367</v>
      </c>
      <c r="AV21" s="165">
        <f>SUM('[8]Controle de saldos  BC'!$N$19:$N$21)</f>
        <v>11135938323.737234</v>
      </c>
      <c r="AW21" s="165">
        <f>SUM('[8]Controle de saldos  BC'!$O$19:$O$21)</f>
        <v>9874335973.3131523</v>
      </c>
    </row>
    <row r="22" spans="2:49" x14ac:dyDescent="0.2">
      <c r="B22" s="27" t="s">
        <v>53</v>
      </c>
      <c r="C22" s="154">
        <v>670386863.01999998</v>
      </c>
      <c r="D22" s="154">
        <v>666920587.73000002</v>
      </c>
      <c r="E22" s="154">
        <v>672086643.12</v>
      </c>
      <c r="F22" s="154">
        <v>668610483.37</v>
      </c>
      <c r="G22" s="154">
        <v>665135469.85000002</v>
      </c>
      <c r="H22" s="154">
        <v>661716057.53999996</v>
      </c>
      <c r="I22" s="154">
        <v>658189285.12</v>
      </c>
      <c r="J22" s="154">
        <v>674620497.92999995</v>
      </c>
      <c r="K22" s="154">
        <v>670920682.69000006</v>
      </c>
      <c r="L22" s="154">
        <v>667271614.15999997</v>
      </c>
      <c r="M22" s="154">
        <v>663657012.3499999</v>
      </c>
      <c r="N22" s="154">
        <v>660135323.95042348</v>
      </c>
      <c r="O22" s="154">
        <v>656929775.82000005</v>
      </c>
      <c r="P22" s="154">
        <v>653666294.28999996</v>
      </c>
      <c r="Q22" s="154">
        <v>676920060.65999997</v>
      </c>
      <c r="R22" s="154">
        <v>673531146.74000001</v>
      </c>
      <c r="S22" s="154">
        <v>670067683.04999995</v>
      </c>
      <c r="T22" s="154">
        <v>666490260.5209043</v>
      </c>
      <c r="U22" s="145">
        <v>662984092.92999995</v>
      </c>
      <c r="V22" s="145">
        <v>688760915.64999998</v>
      </c>
      <c r="W22" s="145">
        <v>684977884.25</v>
      </c>
      <c r="X22" s="154">
        <v>682383287.39999998</v>
      </c>
      <c r="Y22" s="154">
        <v>679788690.54999995</v>
      </c>
      <c r="Z22" s="154">
        <v>677194093.69970965</v>
      </c>
      <c r="AA22" s="154">
        <v>677194093.69970965</v>
      </c>
      <c r="AB22" s="154">
        <v>674599496.85000002</v>
      </c>
      <c r="AC22" s="154">
        <v>672004900</v>
      </c>
      <c r="AD22" s="154">
        <v>680114793.71000004</v>
      </c>
      <c r="AE22" s="154">
        <v>677520196.86000001</v>
      </c>
      <c r="AF22" s="160">
        <v>674925600.00999999</v>
      </c>
      <c r="AG22" s="160">
        <v>672331003.15999997</v>
      </c>
      <c r="AH22" s="160">
        <v>670873656.39999998</v>
      </c>
      <c r="AI22" s="160">
        <v>663925881.61593461</v>
      </c>
      <c r="AJ22" s="160">
        <v>661375684.84593463</v>
      </c>
      <c r="AK22" s="160">
        <v>658825488.07593465</v>
      </c>
      <c r="AL22" s="160">
        <v>730425388.63593459</v>
      </c>
      <c r="AM22" s="160">
        <v>522659817.69605863</v>
      </c>
      <c r="AN22" s="160">
        <v>523052153.50320566</v>
      </c>
      <c r="AO22" s="160">
        <v>520532293.33590961</v>
      </c>
      <c r="AP22" s="160">
        <v>522447557.97524536</v>
      </c>
      <c r="AQ22" s="160">
        <v>522436205.79200685</v>
      </c>
      <c r="AR22" s="160">
        <v>525597751.16537809</v>
      </c>
      <c r="AS22" s="165">
        <v>531048450.90711313</v>
      </c>
      <c r="AT22" s="165">
        <v>531059033.50452119</v>
      </c>
      <c r="AU22" s="165">
        <v>531922535.677302</v>
      </c>
      <c r="AV22" s="165">
        <v>532194107.20377624</v>
      </c>
      <c r="AW22" s="165">
        <v>505706237.21979517</v>
      </c>
    </row>
    <row r="23" spans="2:49" x14ac:dyDescent="0.2">
      <c r="B23" s="27" t="s">
        <v>55</v>
      </c>
      <c r="C23" s="145">
        <v>28389714769.610001</v>
      </c>
      <c r="D23" s="145">
        <v>28622648903.880001</v>
      </c>
      <c r="E23" s="154">
        <v>28907199679.27</v>
      </c>
      <c r="F23" s="154">
        <v>29181842065.779999</v>
      </c>
      <c r="G23" s="154">
        <v>29469358204.27</v>
      </c>
      <c r="H23" s="154">
        <v>29783179444.959999</v>
      </c>
      <c r="I23" s="154">
        <v>30133559421.400002</v>
      </c>
      <c r="J23" s="154">
        <v>30467730133</v>
      </c>
      <c r="K23" s="154">
        <v>30805606681.779999</v>
      </c>
      <c r="L23" s="154">
        <v>31147230164.16</v>
      </c>
      <c r="M23" s="154">
        <v>31476107419.670013</v>
      </c>
      <c r="N23" s="154">
        <v>31841884600.507935</v>
      </c>
      <c r="O23" s="154">
        <v>32178096570.599998</v>
      </c>
      <c r="P23" s="154">
        <v>32500785547.509998</v>
      </c>
      <c r="Q23" s="154">
        <v>32878470295.970001</v>
      </c>
      <c r="R23" s="154">
        <v>33225627363.18</v>
      </c>
      <c r="S23" s="154">
        <v>33594088034.66</v>
      </c>
      <c r="T23" s="154">
        <v>33984477819.873901</v>
      </c>
      <c r="U23" s="145">
        <v>34361353879.480003</v>
      </c>
      <c r="V23" s="145">
        <v>34778920020.339996</v>
      </c>
      <c r="W23" s="145">
        <v>35164606168.139999</v>
      </c>
      <c r="X23" s="154">
        <v>35533736648.669998</v>
      </c>
      <c r="Y23" s="154">
        <v>35902678596.580002</v>
      </c>
      <c r="Z23" s="154">
        <v>36306295084.059998</v>
      </c>
      <c r="AA23" s="154">
        <v>36306295084.059998</v>
      </c>
      <c r="AB23" s="154">
        <v>36701589583.709999</v>
      </c>
      <c r="AC23" s="154">
        <v>37036917267.150002</v>
      </c>
      <c r="AD23" s="154">
        <v>37406536359.080002</v>
      </c>
      <c r="AE23" s="154">
        <v>37717927664.779999</v>
      </c>
      <c r="AF23" s="160">
        <v>38051657269.520012</v>
      </c>
      <c r="AG23" s="160">
        <v>38360820855.830002</v>
      </c>
      <c r="AH23" s="160">
        <v>38668310308.870003</v>
      </c>
      <c r="AI23" s="160">
        <v>38978542064.090004</v>
      </c>
      <c r="AJ23" s="160">
        <v>39241035608.988564</v>
      </c>
      <c r="AK23" s="160">
        <v>39482533880.57</v>
      </c>
      <c r="AL23" s="160">
        <v>39706868836.170006</v>
      </c>
      <c r="AM23" s="160">
        <v>39931961355.770012</v>
      </c>
      <c r="AN23" s="160">
        <v>40154612422.080002</v>
      </c>
      <c r="AO23" s="160">
        <v>40341947622.260002</v>
      </c>
      <c r="AP23" s="160">
        <v>40567068934.290031</v>
      </c>
      <c r="AQ23" s="160">
        <v>40767289073.120003</v>
      </c>
      <c r="AR23" s="160">
        <v>40988672776.600006</v>
      </c>
      <c r="AS23" s="165">
        <v>41201114973.169998</v>
      </c>
      <c r="AT23" s="165">
        <v>41414658246.789993</v>
      </c>
      <c r="AU23" s="165">
        <v>41629308304.280022</v>
      </c>
      <c r="AV23" s="165">
        <v>41855373138.549988</v>
      </c>
      <c r="AW23" s="165">
        <v>42072307398.799995</v>
      </c>
    </row>
    <row r="24" spans="2:49" x14ac:dyDescent="0.2">
      <c r="B24" s="27" t="s">
        <v>56</v>
      </c>
      <c r="C24" s="154">
        <v>19267992535.209999</v>
      </c>
      <c r="D24" s="154">
        <v>19456086162.41</v>
      </c>
      <c r="E24" s="154">
        <v>19633105817.439999</v>
      </c>
      <c r="F24" s="154">
        <v>19785105738.439999</v>
      </c>
      <c r="G24" s="154">
        <v>20020688950.950001</v>
      </c>
      <c r="H24" s="154">
        <v>20160822498.470001</v>
      </c>
      <c r="I24" s="154">
        <v>20253231907.880001</v>
      </c>
      <c r="J24" s="154">
        <v>20447540252.540001</v>
      </c>
      <c r="K24" s="154">
        <v>20615951879.080002</v>
      </c>
      <c r="L24" s="154">
        <v>21068231623.790001</v>
      </c>
      <c r="M24" s="154">
        <v>21492731667.59</v>
      </c>
      <c r="N24" s="154">
        <v>21782046704.47868</v>
      </c>
      <c r="O24" s="154">
        <v>21883662739.630001</v>
      </c>
      <c r="P24" s="154">
        <v>22268489129.509998</v>
      </c>
      <c r="Q24" s="154">
        <v>22484831241.59</v>
      </c>
      <c r="R24" s="154">
        <v>22331471514.119999</v>
      </c>
      <c r="S24" s="154">
        <v>22373099764.59</v>
      </c>
      <c r="T24" s="154">
        <v>22572168279.539795</v>
      </c>
      <c r="U24" s="145">
        <v>22498713869.610001</v>
      </c>
      <c r="V24" s="145">
        <v>22498347149.990002</v>
      </c>
      <c r="W24" s="145">
        <v>22467612644.330002</v>
      </c>
      <c r="X24" s="154">
        <v>22392815731.990002</v>
      </c>
      <c r="Y24" s="154">
        <v>22392667959.290001</v>
      </c>
      <c r="Z24" s="154">
        <v>5064886839.3410397</v>
      </c>
      <c r="AA24" s="154">
        <v>5064886839.3410397</v>
      </c>
      <c r="AB24" s="154">
        <v>5001136759.6599998</v>
      </c>
      <c r="AC24" s="154">
        <v>5001339936.4300003</v>
      </c>
      <c r="AD24" s="154">
        <v>4970763269.5500002</v>
      </c>
      <c r="AE24" s="154">
        <v>4890754806.6400003</v>
      </c>
      <c r="AF24" s="160">
        <v>4823424554.5500002</v>
      </c>
      <c r="AG24" s="160">
        <v>4772422480.7600002</v>
      </c>
      <c r="AH24" s="160">
        <v>4691675052.8900003</v>
      </c>
      <c r="AI24" s="160">
        <v>4688201313.2375317</v>
      </c>
      <c r="AJ24" s="160">
        <v>4694387037.3845873</v>
      </c>
      <c r="AK24" s="160">
        <v>4622925995.4134703</v>
      </c>
      <c r="AL24" s="160">
        <v>4646801981.9588776</v>
      </c>
      <c r="AM24" s="160">
        <v>4654767750.9734936</v>
      </c>
      <c r="AN24" s="160">
        <v>4594290416.0831709</v>
      </c>
      <c r="AO24" s="160">
        <v>4597168915.5704613</v>
      </c>
      <c r="AP24" s="160">
        <v>4599125008.024354</v>
      </c>
      <c r="AQ24" s="160">
        <v>4550042674.7981234</v>
      </c>
      <c r="AR24" s="160">
        <v>4601666203.9394827</v>
      </c>
      <c r="AS24" s="165">
        <v>4633898955.3681421</v>
      </c>
      <c r="AT24" s="165">
        <v>4569577838.3542099</v>
      </c>
      <c r="AU24" s="165">
        <v>4589915011.3014822</v>
      </c>
      <c r="AV24" s="165">
        <v>4572021916.4021845</v>
      </c>
      <c r="AW24" s="165">
        <v>4553656229.0515718</v>
      </c>
    </row>
    <row r="25" spans="2:49" x14ac:dyDescent="0.2">
      <c r="C25" s="154"/>
      <c r="D25" s="154"/>
      <c r="E25" s="154"/>
      <c r="F25" s="154"/>
      <c r="G25" s="154"/>
      <c r="H25" s="154"/>
      <c r="I25" s="154"/>
      <c r="J25" s="154"/>
      <c r="K25" s="27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60"/>
      <c r="AG25" s="160"/>
      <c r="AH25" s="160"/>
      <c r="AI25" s="160"/>
      <c r="AJ25" s="160"/>
      <c r="AK25" s="160"/>
      <c r="AL25" s="160"/>
      <c r="AM25" s="160"/>
      <c r="AN25" s="160"/>
      <c r="AO25" s="160"/>
      <c r="AP25" s="160"/>
      <c r="AQ25" s="160"/>
      <c r="AR25" s="160"/>
    </row>
    <row r="26" spans="2:49" ht="15.75" customHeight="1" x14ac:dyDescent="0.2">
      <c r="B26" s="148" t="s">
        <v>27</v>
      </c>
      <c r="C26" s="149">
        <f t="shared" ref="C26:N26" si="21">SUM(C27:C33)</f>
        <v>585378421774.70996</v>
      </c>
      <c r="D26" s="149">
        <f t="shared" si="21"/>
        <v>589076803647.66003</v>
      </c>
      <c r="E26" s="149">
        <f t="shared" si="21"/>
        <v>593660550651.33154</v>
      </c>
      <c r="F26" s="149">
        <f t="shared" si="21"/>
        <v>594477806447.54443</v>
      </c>
      <c r="G26" s="149">
        <f t="shared" si="21"/>
        <v>598434790780.38977</v>
      </c>
      <c r="H26" s="149">
        <f t="shared" si="21"/>
        <v>600137898509.74304</v>
      </c>
      <c r="I26" s="149">
        <f t="shared" si="21"/>
        <v>605276674938.96997</v>
      </c>
      <c r="J26" s="149">
        <f t="shared" si="21"/>
        <v>609974461143.3501</v>
      </c>
      <c r="K26" s="149">
        <f t="shared" si="21"/>
        <v>614728558672.37</v>
      </c>
      <c r="L26" s="149">
        <f t="shared" si="21"/>
        <v>616649220412.32996</v>
      </c>
      <c r="M26" s="149">
        <f t="shared" si="21"/>
        <v>619244677870.54004</v>
      </c>
      <c r="N26" s="149">
        <f t="shared" si="21"/>
        <v>610982207095.5675</v>
      </c>
      <c r="O26" s="149">
        <f t="shared" ref="O26:P26" si="22">SUM(O27:O33)</f>
        <v>601386767577.96008</v>
      </c>
      <c r="P26" s="149">
        <f t="shared" si="22"/>
        <v>603688524806.04993</v>
      </c>
      <c r="Q26" s="149">
        <f t="shared" ref="Q26:R26" si="23">SUM(Q27:Q33)</f>
        <v>605891252030.01001</v>
      </c>
      <c r="R26" s="149">
        <f t="shared" si="23"/>
        <v>607128178141.6001</v>
      </c>
      <c r="S26" s="149">
        <f t="shared" ref="S26" si="24">SUM(S27:S33)</f>
        <v>610376060285.37</v>
      </c>
      <c r="T26" s="149">
        <f t="shared" ref="T26:Y26" si="25">SUM(T27:T33)</f>
        <v>612795168112.12878</v>
      </c>
      <c r="U26" s="149">
        <f t="shared" si="25"/>
        <v>615948696281.87</v>
      </c>
      <c r="V26" s="149">
        <f t="shared" si="25"/>
        <v>619002059200.12</v>
      </c>
      <c r="W26" s="149">
        <f t="shared" si="25"/>
        <v>621844502726.54004</v>
      </c>
      <c r="X26" s="149">
        <f t="shared" si="25"/>
        <v>624799882286.23999</v>
      </c>
      <c r="Y26" s="149">
        <f t="shared" si="25"/>
        <v>628060458679.59998</v>
      </c>
      <c r="Z26" s="149">
        <f t="shared" ref="Z26:AF26" si="26">SUM(Z27:Z33)</f>
        <v>532348236738.40271</v>
      </c>
      <c r="AA26" s="149">
        <f t="shared" si="26"/>
        <v>532348236738.40271</v>
      </c>
      <c r="AB26" s="149">
        <f t="shared" si="26"/>
        <v>534634901369.47003</v>
      </c>
      <c r="AC26" s="149">
        <f t="shared" si="26"/>
        <v>537026495527.37006</v>
      </c>
      <c r="AD26" s="149">
        <f t="shared" si="26"/>
        <v>539715907886.37</v>
      </c>
      <c r="AE26" s="149">
        <f t="shared" si="26"/>
        <v>540785791166.28998</v>
      </c>
      <c r="AF26" s="182">
        <f t="shared" si="26"/>
        <v>543223314512.65991</v>
      </c>
      <c r="AG26" s="182">
        <f t="shared" ref="AG26:AH26" si="27">SUM(AG27:AG33)</f>
        <v>545840687249.67004</v>
      </c>
      <c r="AH26" s="182">
        <f t="shared" si="27"/>
        <v>548225830558.19067</v>
      </c>
      <c r="AI26" s="182">
        <v>550774832860.52661</v>
      </c>
      <c r="AJ26" s="182">
        <v>520309290536.61542</v>
      </c>
      <c r="AK26" s="182">
        <v>505934489888.8056</v>
      </c>
      <c r="AL26" s="182">
        <f>SUM(AL27:AL33)</f>
        <v>508232888716.5058</v>
      </c>
      <c r="AM26" s="182">
        <v>512894123192.53851</v>
      </c>
      <c r="AN26" s="182">
        <v>515038695932.15546</v>
      </c>
      <c r="AO26" s="182">
        <v>517134774770.6463</v>
      </c>
      <c r="AP26" s="182">
        <f>SUM(AP27:AP33)</f>
        <v>488819106863.32214</v>
      </c>
      <c r="AQ26" s="182">
        <f>SUM(AQ27:AQ33)</f>
        <v>493443234883.98517</v>
      </c>
      <c r="AR26" s="182">
        <v>495503244639.77997</v>
      </c>
      <c r="AS26" s="182">
        <v>467785995430.13092</v>
      </c>
      <c r="AT26" s="182">
        <v>469689856716.1366</v>
      </c>
      <c r="AU26" s="182">
        <v>401905542811.45752</v>
      </c>
      <c r="AV26" s="182">
        <v>403385603539.62225</v>
      </c>
      <c r="AW26" s="182">
        <v>404697583315.14478</v>
      </c>
    </row>
    <row r="27" spans="2:49" x14ac:dyDescent="0.2">
      <c r="B27" s="27" t="s">
        <v>57</v>
      </c>
      <c r="C27" s="145">
        <v>103290492.59</v>
      </c>
      <c r="D27" s="145">
        <v>107397914.73</v>
      </c>
      <c r="E27" s="145">
        <v>119515965.95</v>
      </c>
      <c r="F27" s="145">
        <v>120336679.76000001</v>
      </c>
      <c r="G27" s="145">
        <v>117215655.43000001</v>
      </c>
      <c r="H27" s="145">
        <v>108598769.43000001</v>
      </c>
      <c r="I27" s="154">
        <v>110832207.93000001</v>
      </c>
      <c r="J27" s="154">
        <v>122581279.11</v>
      </c>
      <c r="K27" s="154">
        <v>132501090.98999999</v>
      </c>
      <c r="L27" s="160">
        <v>132612588.7</v>
      </c>
      <c r="M27" s="145">
        <v>132152660.64</v>
      </c>
      <c r="N27" s="145">
        <v>130577755.48999999</v>
      </c>
      <c r="O27" s="154">
        <v>141027181.49000001</v>
      </c>
      <c r="P27" s="154">
        <v>137323366.94</v>
      </c>
      <c r="Q27" s="154">
        <v>131407019.70999999</v>
      </c>
      <c r="R27" s="154">
        <v>128643967.09</v>
      </c>
      <c r="S27" s="154">
        <v>123299045.62</v>
      </c>
      <c r="T27" s="154">
        <v>107478850.18000001</v>
      </c>
      <c r="U27" s="145">
        <v>103281158.44</v>
      </c>
      <c r="V27" s="145">
        <v>98279192.659999996</v>
      </c>
      <c r="W27" s="145">
        <v>98783410.609999999</v>
      </c>
      <c r="X27" s="154">
        <v>99402082.939999998</v>
      </c>
      <c r="Y27" s="145">
        <v>96061813.159999996</v>
      </c>
      <c r="Z27" s="145">
        <v>104849492.78999999</v>
      </c>
      <c r="AA27" s="145">
        <v>104849492.78999999</v>
      </c>
      <c r="AB27" s="145">
        <v>99287628.560000002</v>
      </c>
      <c r="AC27" s="145">
        <v>96834592.780000001</v>
      </c>
      <c r="AD27" s="145">
        <v>96466482.739999995</v>
      </c>
      <c r="AE27" s="145">
        <v>96828406.060000002</v>
      </c>
      <c r="AF27" s="179">
        <v>98795784.060000002</v>
      </c>
      <c r="AG27" s="179">
        <v>87728012.459999993</v>
      </c>
      <c r="AH27" s="160">
        <v>88124499.039999992</v>
      </c>
      <c r="AI27" s="160">
        <v>83763146.719999999</v>
      </c>
      <c r="AJ27" s="160">
        <v>82801398.879999995</v>
      </c>
      <c r="AK27" s="160">
        <v>85110665.280000001</v>
      </c>
      <c r="AL27" s="160">
        <v>87690506.980000004</v>
      </c>
      <c r="AM27" s="160">
        <v>88116462.150000006</v>
      </c>
      <c r="AN27" s="160">
        <v>86683216.760000005</v>
      </c>
      <c r="AO27" s="160">
        <v>86929681.310849011</v>
      </c>
      <c r="AP27" s="160">
        <v>86578737.189999998</v>
      </c>
      <c r="AQ27" s="160">
        <v>90824894.079999998</v>
      </c>
      <c r="AR27" s="160">
        <v>94990682.069999993</v>
      </c>
      <c r="AS27" s="160">
        <v>87348344.420000002</v>
      </c>
      <c r="AT27" s="160">
        <v>86658516.469999999</v>
      </c>
      <c r="AU27" s="160">
        <v>83133226.879999995</v>
      </c>
      <c r="AV27" s="160">
        <v>89675393.904421002</v>
      </c>
      <c r="AW27" s="160">
        <v>85215081.624611974</v>
      </c>
    </row>
    <row r="28" spans="2:49" x14ac:dyDescent="0.2">
      <c r="B28" s="27" t="s">
        <v>58</v>
      </c>
      <c r="C28" s="145">
        <v>999999442.38999999</v>
      </c>
      <c r="D28" s="145">
        <v>999999442.38999999</v>
      </c>
      <c r="E28" s="145">
        <v>999999442.38999999</v>
      </c>
      <c r="F28" s="145">
        <v>999999442.38999999</v>
      </c>
      <c r="G28" s="145">
        <v>999999442.38999999</v>
      </c>
      <c r="H28" s="145">
        <v>999999442.38999999</v>
      </c>
      <c r="I28" s="154">
        <v>999999442.38999999</v>
      </c>
      <c r="J28" s="154">
        <v>999999442.38999999</v>
      </c>
      <c r="K28" s="154">
        <v>999999442.38999999</v>
      </c>
      <c r="L28" s="160">
        <v>999999442.38999999</v>
      </c>
      <c r="M28" s="145">
        <v>999999442.38999999</v>
      </c>
      <c r="N28" s="145">
        <v>1069167833.8614565</v>
      </c>
      <c r="O28" s="154">
        <v>1069898168.8099999</v>
      </c>
      <c r="P28" s="154">
        <v>1091447968.4200001</v>
      </c>
      <c r="Q28" s="154">
        <v>1092510672.3800001</v>
      </c>
      <c r="R28" s="154">
        <v>999999442.38999999</v>
      </c>
      <c r="S28" s="154">
        <v>999999442.38999999</v>
      </c>
      <c r="T28" s="154">
        <v>999999442.38999999</v>
      </c>
      <c r="U28" s="145">
        <v>999999442.38999999</v>
      </c>
      <c r="V28" s="145">
        <v>999999442.38999999</v>
      </c>
      <c r="W28" s="145">
        <v>999999442.38999999</v>
      </c>
      <c r="X28" s="154">
        <v>999999442.38999999</v>
      </c>
      <c r="Y28" s="154">
        <v>999999442.38999999</v>
      </c>
      <c r="Z28" s="154">
        <v>1085665105.8876331</v>
      </c>
      <c r="AA28" s="154">
        <v>1085665105.8876331</v>
      </c>
      <c r="AB28" s="154">
        <v>1086597813.71</v>
      </c>
      <c r="AC28" s="145">
        <v>1087389028.25</v>
      </c>
      <c r="AD28" s="145">
        <v>1088261154.28</v>
      </c>
      <c r="AE28" s="145">
        <v>1069277509.85</v>
      </c>
      <c r="AF28" s="179">
        <v>999999442.38999999</v>
      </c>
      <c r="AG28" s="179">
        <v>999999442.38999999</v>
      </c>
      <c r="AH28" s="160">
        <v>999999442.38999999</v>
      </c>
      <c r="AI28" s="160">
        <v>999999442.38999999</v>
      </c>
      <c r="AJ28" s="160">
        <v>999999442.38999999</v>
      </c>
      <c r="AK28" s="160">
        <v>999999442.38999999</v>
      </c>
      <c r="AL28" s="160">
        <v>999999442.38999999</v>
      </c>
      <c r="AM28" s="160">
        <v>1066684706.2849244</v>
      </c>
      <c r="AN28" s="160">
        <v>1067056527.3677973</v>
      </c>
      <c r="AO28" s="160">
        <v>1067369371.9373209</v>
      </c>
      <c r="AP28" s="160">
        <v>1067745318.2618179</v>
      </c>
      <c r="AQ28" s="160">
        <v>1068079680.32023</v>
      </c>
      <c r="AR28" s="160">
        <v>999999442.38999999</v>
      </c>
      <c r="AS28" s="160">
        <v>999999442.38999999</v>
      </c>
      <c r="AT28" s="160">
        <v>999999442.38999999</v>
      </c>
      <c r="AU28" s="160">
        <v>999999442.38999999</v>
      </c>
      <c r="AV28" s="160">
        <v>999999442.38999999</v>
      </c>
      <c r="AW28" s="160">
        <v>999999442.38999999</v>
      </c>
    </row>
    <row r="29" spans="2:49" x14ac:dyDescent="0.2">
      <c r="B29" s="27" t="s">
        <v>59</v>
      </c>
      <c r="C29" s="145">
        <v>8099999763.1000004</v>
      </c>
      <c r="D29" s="145">
        <v>8099999763.1000004</v>
      </c>
      <c r="E29" s="145">
        <v>8099999763.1000004</v>
      </c>
      <c r="F29" s="145">
        <v>8099999763.1000004</v>
      </c>
      <c r="G29" s="145">
        <v>8099999763.1000004</v>
      </c>
      <c r="H29" s="145">
        <v>8099999763.1000004</v>
      </c>
      <c r="I29" s="154">
        <v>8099999763.1000004</v>
      </c>
      <c r="J29" s="154">
        <v>8099999763.1000004</v>
      </c>
      <c r="K29" s="154">
        <v>8099999763.1000004</v>
      </c>
      <c r="L29" s="160">
        <v>8099999763.1000004</v>
      </c>
      <c r="M29" s="145">
        <v>8099999763.1000004</v>
      </c>
      <c r="N29" s="145">
        <v>8320647521.663125</v>
      </c>
      <c r="O29" s="154">
        <v>8322977296.3800001</v>
      </c>
      <c r="P29" s="154">
        <v>8361198518.04</v>
      </c>
      <c r="Q29" s="154">
        <v>8099999763.1000004</v>
      </c>
      <c r="R29" s="154">
        <v>8099999763.1000004</v>
      </c>
      <c r="S29" s="154">
        <v>8099999763.1000004</v>
      </c>
      <c r="T29" s="154">
        <v>8099999763.1000004</v>
      </c>
      <c r="U29" s="145">
        <v>8099999763.1000004</v>
      </c>
      <c r="V29" s="145">
        <v>8099999763.1000004</v>
      </c>
      <c r="W29" s="145">
        <v>8099999763.1000004</v>
      </c>
      <c r="X29" s="154">
        <v>8099999763.1000004</v>
      </c>
      <c r="Y29" s="154">
        <v>8099999763.1000004</v>
      </c>
      <c r="Z29" s="154">
        <v>8355903135.0441628</v>
      </c>
      <c r="AA29" s="154">
        <v>8355903135.0441628</v>
      </c>
      <c r="AB29" s="154">
        <v>8358689351.46</v>
      </c>
      <c r="AC29" s="145">
        <v>8361052894.3299999</v>
      </c>
      <c r="AD29" s="145">
        <v>8099999763.1000004</v>
      </c>
      <c r="AE29" s="154">
        <v>8099999763.1000004</v>
      </c>
      <c r="AF29" s="160">
        <v>8099999763.1000004</v>
      </c>
      <c r="AG29" s="160">
        <v>8099999763.1000004</v>
      </c>
      <c r="AH29" s="160">
        <v>8099999763.1000004</v>
      </c>
      <c r="AI29" s="160">
        <v>8099999763.1000004</v>
      </c>
      <c r="AJ29" s="160">
        <v>8099999763.1000004</v>
      </c>
      <c r="AK29" s="160">
        <v>8099999763.1000004</v>
      </c>
      <c r="AL29" s="160">
        <v>8099999763.1000004</v>
      </c>
      <c r="AM29" s="160">
        <v>8184210457.3576565</v>
      </c>
      <c r="AN29" s="160">
        <v>8184679996.0488091</v>
      </c>
      <c r="AO29" s="160">
        <v>8185075058.7186642</v>
      </c>
      <c r="AP29" s="160">
        <v>8099999763.1000004</v>
      </c>
      <c r="AQ29" s="160">
        <v>8099999763.1000004</v>
      </c>
      <c r="AR29" s="160">
        <v>8099999763.1000004</v>
      </c>
      <c r="AS29" s="160">
        <v>8099999763.1000004</v>
      </c>
      <c r="AT29" s="160">
        <v>8099999763.1000004</v>
      </c>
      <c r="AU29" s="160">
        <v>8099999763.1000004</v>
      </c>
      <c r="AV29" s="160">
        <v>8099999763.1000004</v>
      </c>
      <c r="AW29" s="160">
        <v>8099999763.1000004</v>
      </c>
    </row>
    <row r="30" spans="2:49" x14ac:dyDescent="0.2">
      <c r="B30" s="27" t="s">
        <v>60</v>
      </c>
      <c r="C30" s="145">
        <v>1288548307.1600001</v>
      </c>
      <c r="D30" s="145">
        <v>1304267204.5699999</v>
      </c>
      <c r="E30" s="145">
        <v>1321484632.6840873</v>
      </c>
      <c r="F30" s="145">
        <v>1330867692.1053853</v>
      </c>
      <c r="G30" s="145">
        <v>1340714731.7453129</v>
      </c>
      <c r="H30" s="145">
        <v>1351307901.7368193</v>
      </c>
      <c r="I30" s="154">
        <v>1359684625.6800001</v>
      </c>
      <c r="J30" s="154">
        <v>1362675417.0899999</v>
      </c>
      <c r="K30" s="154">
        <v>1370033265.5599999</v>
      </c>
      <c r="L30" s="160">
        <v>1381265975.8499999</v>
      </c>
      <c r="M30" s="145">
        <v>1395216732.4300001</v>
      </c>
      <c r="N30" s="145">
        <v>1408609458.7373271</v>
      </c>
      <c r="O30" s="154">
        <v>1426497777.1700001</v>
      </c>
      <c r="P30" s="154">
        <v>1100000000.01</v>
      </c>
      <c r="Q30" s="154">
        <v>1127473967.04</v>
      </c>
      <c r="R30" s="154">
        <v>1127764059.0599999</v>
      </c>
      <c r="S30" s="154">
        <v>1100000000.01</v>
      </c>
      <c r="T30" s="154">
        <v>1100000000.0071144</v>
      </c>
      <c r="U30" s="145">
        <v>1106114068.1199999</v>
      </c>
      <c r="V30" s="145">
        <v>1107403587.79</v>
      </c>
      <c r="W30" s="145">
        <v>1000000000</v>
      </c>
      <c r="X30" s="154">
        <v>1000000000</v>
      </c>
      <c r="Y30" s="154">
        <v>1000000000</v>
      </c>
      <c r="Z30" s="154">
        <v>1103265318.6684895</v>
      </c>
      <c r="AA30" s="154">
        <v>1103265318.6684895</v>
      </c>
      <c r="AB30" s="154">
        <v>1104389647.45</v>
      </c>
      <c r="AC30" s="145">
        <v>1105343413.73</v>
      </c>
      <c r="AD30" s="145">
        <v>1106394714.4300001</v>
      </c>
      <c r="AE30" s="145">
        <v>1213391651.1099999</v>
      </c>
      <c r="AF30" s="179">
        <v>1000000000</v>
      </c>
      <c r="AG30" s="179">
        <v>1000000000</v>
      </c>
      <c r="AH30" s="160">
        <v>1000000000</v>
      </c>
      <c r="AI30" s="160">
        <v>1000000000</v>
      </c>
      <c r="AJ30" s="160">
        <v>1000000000</v>
      </c>
      <c r="AK30" s="160">
        <v>1000000000</v>
      </c>
      <c r="AL30" s="160">
        <v>1000000000</v>
      </c>
      <c r="AM30" s="160">
        <v>1217716452.7519124</v>
      </c>
      <c r="AN30" s="160">
        <v>1218930387.6228764</v>
      </c>
      <c r="AO30" s="160">
        <v>1219951773.8476758</v>
      </c>
      <c r="AP30" s="160">
        <v>1221179176.9561582</v>
      </c>
      <c r="AQ30" s="160">
        <v>1222270814.2541227</v>
      </c>
      <c r="AR30" s="160">
        <v>1000000000</v>
      </c>
      <c r="AS30" s="160">
        <v>1000000000</v>
      </c>
      <c r="AT30" s="160">
        <v>1000000000</v>
      </c>
      <c r="AU30" s="160">
        <v>1000000000</v>
      </c>
      <c r="AV30" s="160">
        <v>1000000000</v>
      </c>
      <c r="AW30" s="160">
        <v>1000000000</v>
      </c>
    </row>
    <row r="31" spans="2:49" x14ac:dyDescent="0.2">
      <c r="B31" s="152" t="s">
        <v>51</v>
      </c>
      <c r="C31" s="145">
        <v>504011018756.09998</v>
      </c>
      <c r="D31" s="145">
        <v>507408290809.58002</v>
      </c>
      <c r="E31" s="156">
        <v>511620549638.77002</v>
      </c>
      <c r="F31" s="156">
        <v>512683446759.70001</v>
      </c>
      <c r="G31" s="145">
        <v>516287299369.66998</v>
      </c>
      <c r="H31" s="145">
        <v>517610356949.35999</v>
      </c>
      <c r="I31" s="154">
        <v>522316405478.5</v>
      </c>
      <c r="J31" s="154">
        <v>526596862076.98999</v>
      </c>
      <c r="K31" s="160">
        <v>530926627621.88</v>
      </c>
      <c r="L31" s="160">
        <v>532424376738.94</v>
      </c>
      <c r="M31" s="156">
        <v>534610130878.22003</v>
      </c>
      <c r="N31" s="156">
        <v>523859790229.65985</v>
      </c>
      <c r="O31" s="170">
        <v>513811815255.26001</v>
      </c>
      <c r="P31" s="170">
        <v>515971972491.29999</v>
      </c>
      <c r="Q31" s="170">
        <v>517940100916.33002</v>
      </c>
      <c r="R31" s="154">
        <v>520281786055.44</v>
      </c>
      <c r="S31" s="154">
        <v>523118788066.76001</v>
      </c>
      <c r="T31" s="154">
        <v>525083302750.89587</v>
      </c>
      <c r="U31" s="145">
        <v>527780785025.59003</v>
      </c>
      <c r="V31" s="145">
        <v>530334699985.59003</v>
      </c>
      <c r="W31" s="145">
        <v>532819297350.29999</v>
      </c>
      <c r="X31" s="154">
        <v>535329262015.70001</v>
      </c>
      <c r="Y31" s="154">
        <v>538148609635.63</v>
      </c>
      <c r="Z31" s="154">
        <v>439755026752.19513</v>
      </c>
      <c r="AA31" s="154">
        <v>439755026752.19513</v>
      </c>
      <c r="AB31" s="154">
        <v>442023654664.98999</v>
      </c>
      <c r="AC31" s="154">
        <v>444001235246.03003</v>
      </c>
      <c r="AD31" s="154">
        <v>446495618609.25</v>
      </c>
      <c r="AE31" s="154">
        <v>447881103088.17999</v>
      </c>
      <c r="AF31" s="160">
        <v>450197190032.42993</v>
      </c>
      <c r="AG31" s="160">
        <v>452453093450.77002</v>
      </c>
      <c r="AH31" s="160">
        <v>454467320485.78003</v>
      </c>
      <c r="AI31" s="160">
        <v>456646859923.99915</v>
      </c>
      <c r="AJ31" s="160">
        <v>425865978898.05859</v>
      </c>
      <c r="AK31" s="160">
        <v>411197867496.67303</v>
      </c>
      <c r="AL31" s="160">
        <v>413223366511.92712</v>
      </c>
      <c r="AM31" s="160">
        <v>416236549671.05957</v>
      </c>
      <c r="AN31" s="160">
        <v>418109600218.74585</v>
      </c>
      <c r="AO31" s="160">
        <v>419975772064.48792</v>
      </c>
      <c r="AP31" s="160">
        <v>391470021350.25116</v>
      </c>
      <c r="AQ31" s="160">
        <v>393540280029.33325</v>
      </c>
      <c r="AR31" s="160">
        <v>395674953017.34589</v>
      </c>
      <c r="AS31" s="165">
        <v>367709356755.68701</v>
      </c>
      <c r="AT31" s="165">
        <f>SUM('[8]Controle de saldos  BC'!$L$39:$L$52)</f>
        <v>369356591700.05664</v>
      </c>
      <c r="AU31" s="165">
        <f>SUM('[8]Controle de saldos  BC'!$M$39:$M$52)</f>
        <v>301317153258.82275</v>
      </c>
      <c r="AV31" s="165">
        <f>SUM('[8]Controle de saldos  BC'!$N$39:$N$52)</f>
        <v>302518267373.61774</v>
      </c>
      <c r="AW31" s="165">
        <f>SUM('[8]Controle de saldos  BC'!$O$39:$O$52)</f>
        <v>303573305208.11676</v>
      </c>
    </row>
    <row r="32" spans="2:49" x14ac:dyDescent="0.2">
      <c r="B32" s="27" t="s">
        <v>52</v>
      </c>
      <c r="C32" s="145">
        <v>36673261865.769997</v>
      </c>
      <c r="D32" s="145">
        <v>36673261865.769997</v>
      </c>
      <c r="E32" s="145">
        <v>36673261865.769997</v>
      </c>
      <c r="F32" s="145">
        <v>36086566065.980003</v>
      </c>
      <c r="G32" s="145">
        <v>36086566065.980003</v>
      </c>
      <c r="H32" s="145">
        <v>36086566065.980003</v>
      </c>
      <c r="I32" s="154">
        <v>36086566065.980003</v>
      </c>
      <c r="J32" s="154">
        <v>36086566065.980003</v>
      </c>
      <c r="K32" s="160">
        <v>36086566065.980003</v>
      </c>
      <c r="L32" s="160">
        <v>36086566065.980003</v>
      </c>
      <c r="M32" s="145">
        <v>36086566065.979996</v>
      </c>
      <c r="N32" s="145">
        <v>37832134560.306755</v>
      </c>
      <c r="O32" s="154">
        <v>37848223228.300003</v>
      </c>
      <c r="P32" s="154">
        <v>37863664783.839996</v>
      </c>
      <c r="Q32" s="154">
        <v>37881738038.400002</v>
      </c>
      <c r="R32" s="154">
        <v>36453644584.989998</v>
      </c>
      <c r="S32" s="154">
        <v>36453644584.989998</v>
      </c>
      <c r="T32" s="154">
        <v>36453644584.989182</v>
      </c>
      <c r="U32" s="145">
        <v>36453644584.989998</v>
      </c>
      <c r="V32" s="145">
        <v>36453644584.989998</v>
      </c>
      <c r="W32" s="145">
        <v>36453644584.989998</v>
      </c>
      <c r="X32" s="154">
        <v>36453644584.989998</v>
      </c>
      <c r="Y32" s="154">
        <v>36453644584.989998</v>
      </c>
      <c r="Z32" s="154">
        <v>38195032194.435059</v>
      </c>
      <c r="AA32" s="154">
        <v>38195032194.435059</v>
      </c>
      <c r="AB32" s="154">
        <v>37737464084.720001</v>
      </c>
      <c r="AC32" s="154">
        <v>37745757772.099998</v>
      </c>
      <c r="AD32" s="154">
        <v>37754899591.730003</v>
      </c>
      <c r="AE32" s="154">
        <v>36975701721.230003</v>
      </c>
      <c r="AF32" s="160">
        <v>36975701721.230003</v>
      </c>
      <c r="AG32" s="160">
        <v>36975701721.230003</v>
      </c>
      <c r="AH32" s="160">
        <v>36975701721.230003</v>
      </c>
      <c r="AI32" s="160">
        <v>36975701721.228668</v>
      </c>
      <c r="AJ32" s="160">
        <v>36975701721.228668</v>
      </c>
      <c r="AK32" s="160">
        <v>36975701721.228668</v>
      </c>
      <c r="AL32" s="160">
        <v>36975701721.228668</v>
      </c>
      <c r="AM32" s="160">
        <v>37983481849.008926</v>
      </c>
      <c r="AN32" s="160">
        <v>37986091080.14711</v>
      </c>
      <c r="AO32" s="160">
        <v>37988286447.300323</v>
      </c>
      <c r="AP32" s="160">
        <v>37990924627.062958</v>
      </c>
      <c r="AQ32" s="160">
        <v>40297859803.417587</v>
      </c>
      <c r="AR32" s="160">
        <v>40242618075.408432</v>
      </c>
      <c r="AS32" s="165">
        <v>40242618075.408432</v>
      </c>
      <c r="AT32" s="165">
        <f>SUM('[8]Controle de saldos  BC'!$L$53:$L$58)</f>
        <v>40242618075.408432</v>
      </c>
      <c r="AU32" s="165">
        <f>SUM('[8]Controle de saldos  BC'!$L$53:$L$58)</f>
        <v>40242618075.408432</v>
      </c>
      <c r="AV32" s="165">
        <f>SUM('[8]Controle de saldos  BC'!$L$53:$L$58)</f>
        <v>40242618075.408432</v>
      </c>
      <c r="AW32" s="165">
        <f>SUM('[8]Controle de saldos  BC'!$O$53:$O$58)</f>
        <v>40242618075.408432</v>
      </c>
    </row>
    <row r="33" spans="2:49" x14ac:dyDescent="0.2">
      <c r="B33" s="27" t="s">
        <v>55</v>
      </c>
      <c r="C33" s="145">
        <v>34202303147.599998</v>
      </c>
      <c r="D33" s="145">
        <v>34483586647.519997</v>
      </c>
      <c r="E33" s="145">
        <v>34825739342.667465</v>
      </c>
      <c r="F33" s="145">
        <v>35156590044.508972</v>
      </c>
      <c r="G33" s="145">
        <v>35502995752.074463</v>
      </c>
      <c r="H33" s="145">
        <v>35881069617.746216</v>
      </c>
      <c r="I33" s="154">
        <v>36303187355.389999</v>
      </c>
      <c r="J33" s="154">
        <v>36705777098.690002</v>
      </c>
      <c r="K33" s="160">
        <v>37112831422.470001</v>
      </c>
      <c r="L33" s="160">
        <v>37524399837.370003</v>
      </c>
      <c r="M33" s="145">
        <v>37920612327.779999</v>
      </c>
      <c r="N33" s="145">
        <v>38361279735.849052</v>
      </c>
      <c r="O33" s="154">
        <v>38766328670.550003</v>
      </c>
      <c r="P33" s="154">
        <v>39162917677.5</v>
      </c>
      <c r="Q33" s="154">
        <v>39618021653.050003</v>
      </c>
      <c r="R33" s="154">
        <v>40036340269.529999</v>
      </c>
      <c r="S33" s="154">
        <v>40480329382.5</v>
      </c>
      <c r="T33" s="154">
        <v>40950742720.566635</v>
      </c>
      <c r="U33" s="145">
        <v>41404872239.239998</v>
      </c>
      <c r="V33" s="145">
        <v>41908032643.599998</v>
      </c>
      <c r="W33" s="145">
        <v>42372778175.150002</v>
      </c>
      <c r="X33" s="154">
        <v>42817574397.120003</v>
      </c>
      <c r="Y33" s="154">
        <v>43262143440.330002</v>
      </c>
      <c r="Z33" s="154">
        <v>43748494739.382294</v>
      </c>
      <c r="AA33" s="154">
        <v>43748494739.382294</v>
      </c>
      <c r="AB33" s="154">
        <v>44224818178.580002</v>
      </c>
      <c r="AC33" s="145">
        <v>44628882580.150002</v>
      </c>
      <c r="AD33" s="145">
        <v>45074267570.839996</v>
      </c>
      <c r="AE33" s="145">
        <v>45449489026.760002</v>
      </c>
      <c r="AF33" s="179">
        <v>45851627769.449997</v>
      </c>
      <c r="AG33" s="179">
        <v>46224164859.720001</v>
      </c>
      <c r="AH33" s="160">
        <v>46594684646.650627</v>
      </c>
      <c r="AI33" s="160">
        <v>46968508863.088722</v>
      </c>
      <c r="AJ33" s="160">
        <v>47284809312.958191</v>
      </c>
      <c r="AK33" s="160">
        <v>47575810800.133835</v>
      </c>
      <c r="AL33" s="160">
        <v>47846130770.880074</v>
      </c>
      <c r="AM33" s="160">
        <v>48117363593.925552</v>
      </c>
      <c r="AN33" s="160">
        <v>48385654505.46302</v>
      </c>
      <c r="AO33" s="160">
        <v>48611390373.043541</v>
      </c>
      <c r="AP33" s="160">
        <v>48882657890.5</v>
      </c>
      <c r="AQ33" s="160">
        <v>49123919899.480003</v>
      </c>
      <c r="AR33" s="160">
        <v>49390683659.46566</v>
      </c>
      <c r="AS33" s="160">
        <v>49646673049.125511</v>
      </c>
      <c r="AT33" s="160">
        <v>49903989218.71151</v>
      </c>
      <c r="AU33" s="160">
        <v>50162639044.856232</v>
      </c>
      <c r="AV33" s="160">
        <v>50435043491.201515</v>
      </c>
      <c r="AW33" s="160">
        <v>50696445744.504906</v>
      </c>
    </row>
    <row r="34" spans="2:49" x14ac:dyDescent="0.2">
      <c r="C34" s="154"/>
      <c r="D34" s="154"/>
      <c r="E34" s="154"/>
      <c r="F34" s="154"/>
      <c r="G34" s="154"/>
      <c r="H34" s="154"/>
      <c r="I34" s="154"/>
      <c r="J34" s="154"/>
      <c r="K34" s="27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</row>
    <row r="35" spans="2:49" ht="15.75" customHeight="1" x14ac:dyDescent="0.2">
      <c r="B35" s="148" t="s">
        <v>66</v>
      </c>
      <c r="C35" s="149">
        <f t="shared" ref="C35:N35" si="28">SUM(C36:C39)</f>
        <v>15624582591.32</v>
      </c>
      <c r="D35" s="149">
        <f t="shared" si="28"/>
        <v>15637057292.710001</v>
      </c>
      <c r="E35" s="149">
        <f t="shared" si="28"/>
        <v>15772194736.119999</v>
      </c>
      <c r="F35" s="149">
        <f t="shared" si="28"/>
        <v>15923976131.540001</v>
      </c>
      <c r="G35" s="149">
        <f t="shared" si="28"/>
        <v>16027880111.109999</v>
      </c>
      <c r="H35" s="149">
        <f t="shared" si="28"/>
        <v>16301067265.039999</v>
      </c>
      <c r="I35" s="149">
        <f t="shared" si="28"/>
        <v>16691000740.33</v>
      </c>
      <c r="J35" s="149">
        <f t="shared" si="28"/>
        <v>16869299725.25</v>
      </c>
      <c r="K35" s="149">
        <f t="shared" si="28"/>
        <v>17197572498.16</v>
      </c>
      <c r="L35" s="149">
        <f t="shared" si="28"/>
        <v>17856370350.099998</v>
      </c>
      <c r="M35" s="149">
        <f t="shared" si="28"/>
        <v>17192607327.679031</v>
      </c>
      <c r="N35" s="149">
        <f t="shared" si="28"/>
        <v>17274475974.913681</v>
      </c>
      <c r="O35" s="149">
        <f t="shared" ref="O35:P35" si="29">SUM(O36:O39)</f>
        <v>17456340835</v>
      </c>
      <c r="P35" s="149">
        <f t="shared" si="29"/>
        <v>17696821248.77</v>
      </c>
      <c r="Q35" s="149">
        <f t="shared" ref="Q35:R35" si="30">SUM(Q36:Q39)</f>
        <v>18930116682.529999</v>
      </c>
      <c r="R35" s="149">
        <f t="shared" si="30"/>
        <v>18935962293.32</v>
      </c>
      <c r="S35" s="149">
        <f t="shared" ref="S35:T35" si="31">SUM(S36:S39)</f>
        <v>18991091534.900002</v>
      </c>
      <c r="T35" s="149">
        <f t="shared" si="31"/>
        <v>19065864691.75</v>
      </c>
      <c r="U35" s="149">
        <f t="shared" ref="U35:V35" si="32">SUM(U36:U39)</f>
        <v>18992367161.299999</v>
      </c>
      <c r="V35" s="149">
        <f t="shared" si="32"/>
        <v>19464713234.869999</v>
      </c>
      <c r="W35" s="149">
        <f t="shared" ref="W35:X35" si="33">SUM(W36:W39)</f>
        <v>19312351087.049999</v>
      </c>
      <c r="X35" s="149">
        <f t="shared" si="33"/>
        <v>18569997697.739998</v>
      </c>
      <c r="Y35" s="149">
        <f t="shared" ref="Y35" si="34">SUM(Y36:Y39)</f>
        <v>18760383268.59</v>
      </c>
      <c r="Z35" s="149">
        <f t="shared" ref="Z35:AF35" si="35">SUM(Z36:Z39)</f>
        <v>18890309730.220001</v>
      </c>
      <c r="AA35" s="149">
        <f t="shared" si="35"/>
        <v>18890309730.220001</v>
      </c>
      <c r="AB35" s="149">
        <f t="shared" si="35"/>
        <v>18857525219.25</v>
      </c>
      <c r="AC35" s="149">
        <f t="shared" si="35"/>
        <v>18943210889.400002</v>
      </c>
      <c r="AD35" s="149">
        <f t="shared" si="35"/>
        <v>18925548550.610001</v>
      </c>
      <c r="AE35" s="149">
        <f t="shared" si="35"/>
        <v>18435302169.330002</v>
      </c>
      <c r="AF35" s="182">
        <f t="shared" si="35"/>
        <v>18614473175.399998</v>
      </c>
      <c r="AG35" s="182">
        <f t="shared" ref="AG35:AH35" si="36">SUM(AG36:AG39)</f>
        <v>18557939677.700001</v>
      </c>
      <c r="AH35" s="182">
        <f t="shared" si="36"/>
        <v>18395075477.52</v>
      </c>
      <c r="AI35" s="182">
        <v>18030046698.130001</v>
      </c>
      <c r="AJ35" s="182">
        <v>17646621311.679996</v>
      </c>
      <c r="AK35" s="182">
        <v>18004474853.040001</v>
      </c>
      <c r="AL35" s="182">
        <f>SUM(AL36:AL39)</f>
        <v>17859619025.439999</v>
      </c>
      <c r="AM35" s="182">
        <v>18076827841.93</v>
      </c>
      <c r="AN35" s="182">
        <v>18043904241.170002</v>
      </c>
      <c r="AO35" s="182">
        <v>18140510387.75</v>
      </c>
      <c r="AP35" s="182">
        <f>SUM(AP36:AP39)</f>
        <v>18193616129.370003</v>
      </c>
      <c r="AQ35" s="182">
        <f>SUM(AQ36:AQ39)</f>
        <v>18268337956.84</v>
      </c>
      <c r="AR35" s="182">
        <v>18323640640.309998</v>
      </c>
      <c r="AS35" s="182">
        <f>SUM(AS36:AS39)</f>
        <v>18037953341.59</v>
      </c>
      <c r="AT35" s="182">
        <f t="shared" ref="AT35:AW35" si="37">SUM(AT36:AT39)</f>
        <v>17838849279.186985</v>
      </c>
      <c r="AU35" s="182">
        <f t="shared" si="37"/>
        <v>17339563906.900002</v>
      </c>
      <c r="AV35" s="182">
        <f t="shared" si="37"/>
        <v>16994896196.289999</v>
      </c>
      <c r="AW35" s="182">
        <f t="shared" si="37"/>
        <v>16335890145.82</v>
      </c>
    </row>
    <row r="36" spans="2:49" x14ac:dyDescent="0.2">
      <c r="B36" s="27" t="s">
        <v>61</v>
      </c>
      <c r="C36" s="145">
        <v>618254132.95000005</v>
      </c>
      <c r="D36" s="145">
        <v>555207243.16999996</v>
      </c>
      <c r="E36" s="145">
        <v>565755482.30999994</v>
      </c>
      <c r="F36" s="145">
        <v>565063965.16999996</v>
      </c>
      <c r="G36" s="154">
        <v>538722594.34000003</v>
      </c>
      <c r="H36" s="154">
        <v>540396175.91999996</v>
      </c>
      <c r="I36" s="154">
        <v>544554065.05999994</v>
      </c>
      <c r="J36" s="154">
        <v>563942028.75</v>
      </c>
      <c r="K36" s="154">
        <v>593683697.62</v>
      </c>
      <c r="L36" s="160">
        <v>657846403.53999996</v>
      </c>
      <c r="M36" s="145">
        <v>670917435.01999998</v>
      </c>
      <c r="N36" s="145">
        <v>679665706.72000003</v>
      </c>
      <c r="O36" s="154">
        <v>697631059.86000001</v>
      </c>
      <c r="P36" s="154">
        <v>737855428.16999996</v>
      </c>
      <c r="Q36" s="154">
        <v>727819679.60000002</v>
      </c>
      <c r="R36" s="154">
        <v>744942656.69000006</v>
      </c>
      <c r="S36" s="154">
        <v>807778447.47000003</v>
      </c>
      <c r="T36" s="154">
        <v>891101088.52999997</v>
      </c>
      <c r="U36" s="145">
        <v>837737455.89999998</v>
      </c>
      <c r="V36" s="145">
        <v>860615593.27999997</v>
      </c>
      <c r="W36" s="145">
        <v>837107962.92999995</v>
      </c>
      <c r="X36" s="154">
        <v>828161100.08000004</v>
      </c>
      <c r="Y36" s="154">
        <v>813769855.38999999</v>
      </c>
      <c r="Z36" s="154">
        <v>788289810.16999996</v>
      </c>
      <c r="AA36" s="154">
        <v>788289810.16999996</v>
      </c>
      <c r="AB36" s="154">
        <v>767650825.78999996</v>
      </c>
      <c r="AC36" s="145">
        <v>749510686.63999999</v>
      </c>
      <c r="AD36" s="145">
        <v>724834120.01999998</v>
      </c>
      <c r="AE36" s="145">
        <v>610635860.32000005</v>
      </c>
      <c r="AF36" s="179">
        <v>594173944.12</v>
      </c>
      <c r="AG36" s="179">
        <v>605082133.90999997</v>
      </c>
      <c r="AH36" s="185">
        <v>581289065.96000004</v>
      </c>
      <c r="AI36" s="185">
        <v>575952436.24000001</v>
      </c>
      <c r="AJ36" s="185">
        <v>575952437.24000001</v>
      </c>
      <c r="AK36" s="185">
        <v>587257470.61000001</v>
      </c>
      <c r="AL36" s="185">
        <v>615521581.72000003</v>
      </c>
      <c r="AM36" s="185">
        <v>633139142.63</v>
      </c>
      <c r="AN36" s="185">
        <v>628110259.00999999</v>
      </c>
      <c r="AO36" s="185">
        <v>617916979.80999994</v>
      </c>
      <c r="AP36" s="185">
        <v>643350771.00999999</v>
      </c>
      <c r="AQ36" s="185">
        <v>669872076.26999998</v>
      </c>
      <c r="AR36" s="185">
        <v>683771293.74000001</v>
      </c>
      <c r="AS36" s="185">
        <v>694658170.57000005</v>
      </c>
      <c r="AT36" s="185">
        <v>681082923.29999995</v>
      </c>
      <c r="AU36" s="185">
        <v>715763982.04999995</v>
      </c>
      <c r="AV36" s="185">
        <v>765094514.75</v>
      </c>
      <c r="AW36" s="185">
        <v>765094514.75</v>
      </c>
    </row>
    <row r="37" spans="2:49" ht="12.75" customHeight="1" x14ac:dyDescent="0.2">
      <c r="B37" s="151" t="s">
        <v>63</v>
      </c>
      <c r="C37" s="145">
        <v>6776478.8899999997</v>
      </c>
      <c r="D37" s="145">
        <v>6837426.7000000002</v>
      </c>
      <c r="E37" s="145">
        <v>6910985.3600000003</v>
      </c>
      <c r="F37" s="145">
        <v>6982344.3700000001</v>
      </c>
      <c r="G37" s="154">
        <v>7060446.5599999996</v>
      </c>
      <c r="H37" s="154">
        <v>7137846.9199999999</v>
      </c>
      <c r="I37" s="154">
        <v>7227798.96</v>
      </c>
      <c r="J37" s="158">
        <v>7314131.1699999999</v>
      </c>
      <c r="K37" s="161">
        <v>7401292.79</v>
      </c>
      <c r="L37" s="161">
        <v>7493631.6799999997</v>
      </c>
      <c r="M37" s="145">
        <v>7574971.9000000004</v>
      </c>
      <c r="N37" s="145">
        <v>7669477.6500000004</v>
      </c>
      <c r="O37" s="154">
        <v>7761085.4699999997</v>
      </c>
      <c r="P37" s="154">
        <v>7840995.9699999997</v>
      </c>
      <c r="Q37" s="154">
        <v>7840995.9699999997</v>
      </c>
      <c r="R37" s="154">
        <v>7840995.9699999997</v>
      </c>
      <c r="S37" s="154">
        <v>7840995.9699999997</v>
      </c>
      <c r="T37" s="154">
        <v>7840995.9699999988</v>
      </c>
      <c r="U37" s="145">
        <v>7840995.9699999997</v>
      </c>
      <c r="V37" s="145">
        <v>8328889.7199999997</v>
      </c>
      <c r="W37" s="145">
        <v>8432801.3800000008</v>
      </c>
      <c r="X37" s="154">
        <v>8533294.0700000003</v>
      </c>
      <c r="Y37" s="154">
        <v>8630235.3100000005</v>
      </c>
      <c r="Z37" s="154">
        <v>8837109.6099999994</v>
      </c>
      <c r="AA37" s="154">
        <v>8837109.6099999994</v>
      </c>
      <c r="AB37" s="154">
        <v>8837109.6099999994</v>
      </c>
      <c r="AC37" s="145">
        <v>8936575.3499999996</v>
      </c>
      <c r="AD37" s="145">
        <v>9025350.8300000001</v>
      </c>
      <c r="AE37" s="145">
        <v>9123861.1799999997</v>
      </c>
      <c r="AF37" s="179">
        <v>9207667.6699999999</v>
      </c>
      <c r="AG37" s="179">
        <v>9296991.7300000004</v>
      </c>
      <c r="AH37" s="160">
        <v>9380532.3300000001</v>
      </c>
      <c r="AI37" s="160">
        <v>9464060.2599999998</v>
      </c>
      <c r="AJ37" s="160">
        <v>9464060.2599999998</v>
      </c>
      <c r="AK37" s="160">
        <v>9620570.7100000009</v>
      </c>
      <c r="AL37" s="160">
        <v>9688228.8300000001</v>
      </c>
      <c r="AM37" s="160">
        <v>9815000.0899999999</v>
      </c>
      <c r="AN37" s="160">
        <v>9815000.0899999999</v>
      </c>
      <c r="AO37" s="160">
        <v>9878070.8499999996</v>
      </c>
      <c r="AP37" s="160">
        <v>9995785.1999999993</v>
      </c>
      <c r="AQ37" s="160">
        <v>9995785.1999999993</v>
      </c>
      <c r="AR37" s="160">
        <v>10053338.82</v>
      </c>
      <c r="AS37" s="160">
        <v>10053338.82</v>
      </c>
      <c r="AT37" s="160">
        <v>10238630.236984622</v>
      </c>
      <c r="AU37" s="160">
        <v>10053338.82</v>
      </c>
      <c r="AV37" s="160">
        <v>10053338.82</v>
      </c>
      <c r="AW37" s="160">
        <v>10364807.59</v>
      </c>
    </row>
    <row r="38" spans="2:49" x14ac:dyDescent="0.2">
      <c r="B38" s="27" t="s">
        <v>62</v>
      </c>
      <c r="C38" s="145">
        <v>8590859000.3899994</v>
      </c>
      <c r="D38" s="145">
        <v>8646474532.5900002</v>
      </c>
      <c r="E38" s="154">
        <v>8758345321.4799995</v>
      </c>
      <c r="F38" s="154">
        <v>8896955911.5300007</v>
      </c>
      <c r="G38" s="154">
        <v>9015929273.3799992</v>
      </c>
      <c r="H38" s="154">
        <v>9110075671.5499992</v>
      </c>
      <c r="I38" s="154">
        <v>9314279053.7199993</v>
      </c>
      <c r="J38" s="154">
        <v>9289282101.2900009</v>
      </c>
      <c r="K38" s="154">
        <v>9395382425.8299999</v>
      </c>
      <c r="L38" s="154">
        <v>9833452788.9899998</v>
      </c>
      <c r="M38" s="154">
        <v>10030602560.299999</v>
      </c>
      <c r="N38" s="154">
        <v>10086025596.110001</v>
      </c>
      <c r="O38" s="154">
        <v>10231826893.559999</v>
      </c>
      <c r="P38" s="154">
        <v>10418325022.110001</v>
      </c>
      <c r="Q38" s="154">
        <v>14366813784.93</v>
      </c>
      <c r="R38" s="154">
        <v>14359038880.450001</v>
      </c>
      <c r="S38" s="154">
        <v>14355085714.290001</v>
      </c>
      <c r="T38" s="154">
        <v>14352530910.549999</v>
      </c>
      <c r="U38" s="145">
        <v>14338529433.49</v>
      </c>
      <c r="V38" s="145">
        <v>14836319770.32</v>
      </c>
      <c r="W38" s="145">
        <v>14773751382.84</v>
      </c>
      <c r="X38" s="154">
        <v>14026948001.99</v>
      </c>
      <c r="Y38" s="154">
        <v>14527669645.369999</v>
      </c>
      <c r="Z38" s="154">
        <v>14600223238.949999</v>
      </c>
      <c r="AA38" s="154">
        <v>14600223238.949999</v>
      </c>
      <c r="AB38" s="154">
        <v>14591935848.16</v>
      </c>
      <c r="AC38" s="154">
        <v>14652787912</v>
      </c>
      <c r="AD38" s="154">
        <v>14662341381.389999</v>
      </c>
      <c r="AE38" s="154">
        <v>14658389159.43</v>
      </c>
      <c r="AF38" s="160">
        <v>14497384115.129999</v>
      </c>
      <c r="AG38" s="160">
        <v>14444363643.92</v>
      </c>
      <c r="AH38" s="160">
        <v>14328911272.370001</v>
      </c>
      <c r="AI38" s="160">
        <v>14015531860.16</v>
      </c>
      <c r="AJ38" s="160">
        <v>14024894371.319998</v>
      </c>
      <c r="AK38" s="160">
        <v>14018328484.830002</v>
      </c>
      <c r="AL38" s="160">
        <v>14232002246.359999</v>
      </c>
      <c r="AM38" s="160">
        <v>14375801298.26</v>
      </c>
      <c r="AN38" s="160">
        <v>14354685270.960001</v>
      </c>
      <c r="AO38" s="160">
        <v>14450478238.110001</v>
      </c>
      <c r="AP38" s="160">
        <v>14479920226.050001</v>
      </c>
      <c r="AQ38" s="160">
        <v>14534912735.040001</v>
      </c>
      <c r="AR38" s="160">
        <v>14592301810.17</v>
      </c>
      <c r="AS38" s="160">
        <v>14295039849.93</v>
      </c>
      <c r="AT38" s="160">
        <v>14120108569.609999</v>
      </c>
      <c r="AU38" s="160">
        <v>13511045505.880001</v>
      </c>
      <c r="AV38" s="160">
        <v>13134360451.459999</v>
      </c>
      <c r="AW38" s="160">
        <v>12491758996.84</v>
      </c>
    </row>
    <row r="39" spans="2:49" x14ac:dyDescent="0.2">
      <c r="B39" s="27" t="s">
        <v>64</v>
      </c>
      <c r="C39" s="157">
        <v>6408692979.0900002</v>
      </c>
      <c r="D39" s="157">
        <v>6428538090.25</v>
      </c>
      <c r="E39" s="157">
        <v>6441182946.9700003</v>
      </c>
      <c r="F39" s="157">
        <v>6454973910.4700003</v>
      </c>
      <c r="G39" s="154">
        <v>6466167796.8299999</v>
      </c>
      <c r="H39" s="154">
        <v>6643457570.6499996</v>
      </c>
      <c r="I39" s="154">
        <v>6824939822.5900002</v>
      </c>
      <c r="J39" s="154">
        <v>7008761464.04</v>
      </c>
      <c r="K39" s="154">
        <v>7201105081.9200001</v>
      </c>
      <c r="L39" s="154">
        <v>7357577525.8900003</v>
      </c>
      <c r="M39" s="157">
        <v>6483512360.459034</v>
      </c>
      <c r="N39" s="157">
        <v>6501115194.4336786</v>
      </c>
      <c r="O39" s="157">
        <v>6519121796.1099997</v>
      </c>
      <c r="P39" s="157">
        <v>6532799802.5200005</v>
      </c>
      <c r="Q39" s="157">
        <v>3827642222.0300002</v>
      </c>
      <c r="R39" s="157">
        <v>3824139760.21</v>
      </c>
      <c r="S39" s="157">
        <v>3820386377.1700001</v>
      </c>
      <c r="T39" s="157">
        <v>3814391696.6999998</v>
      </c>
      <c r="U39" s="145">
        <v>3808259275.9400001</v>
      </c>
      <c r="V39" s="145">
        <v>3759448981.5500002</v>
      </c>
      <c r="W39" s="145">
        <v>3693058939.9000001</v>
      </c>
      <c r="X39" s="154">
        <v>3706355301.5999999</v>
      </c>
      <c r="Y39" s="154">
        <v>3410313532.52</v>
      </c>
      <c r="Z39" s="154">
        <v>3492959571.4900002</v>
      </c>
      <c r="AA39" s="154">
        <v>3492959571.4900002</v>
      </c>
      <c r="AB39" s="154">
        <v>3489101435.6900001</v>
      </c>
      <c r="AC39" s="154">
        <v>3531975715.4099998</v>
      </c>
      <c r="AD39" s="154">
        <v>3529347698.3699999</v>
      </c>
      <c r="AE39" s="154">
        <v>3157153288.4000001</v>
      </c>
      <c r="AF39" s="160">
        <v>3513707448.4799995</v>
      </c>
      <c r="AG39" s="160">
        <v>3499196908.1400003</v>
      </c>
      <c r="AH39" s="160">
        <v>3475494606.8600001</v>
      </c>
      <c r="AI39" s="160">
        <v>3429098341.4699998</v>
      </c>
      <c r="AJ39" s="160">
        <v>3036310442.8600001</v>
      </c>
      <c r="AK39" s="160">
        <v>3389268326.8899999</v>
      </c>
      <c r="AL39" s="160">
        <v>3002406968.5300002</v>
      </c>
      <c r="AM39" s="160">
        <v>3058072400.9499993</v>
      </c>
      <c r="AN39" s="160">
        <v>3051293711.1099997</v>
      </c>
      <c r="AO39" s="160">
        <v>3062237098.980001</v>
      </c>
      <c r="AP39" s="160">
        <v>3060349347.1100001</v>
      </c>
      <c r="AQ39" s="160">
        <v>3053557360.3299994</v>
      </c>
      <c r="AR39" s="160">
        <v>3037514197.5799999</v>
      </c>
      <c r="AS39" s="165">
        <v>3038201982.27</v>
      </c>
      <c r="AT39" s="165">
        <v>3027419156.0399995</v>
      </c>
      <c r="AU39" s="165">
        <v>3102701080.1500001</v>
      </c>
      <c r="AV39" s="165">
        <v>3085387891.2600002</v>
      </c>
      <c r="AW39" s="165">
        <v>3068671826.6399999</v>
      </c>
    </row>
    <row r="40" spans="2:49" ht="13.5" thickBot="1" x14ac:dyDescent="0.25">
      <c r="C40" s="145"/>
      <c r="D40" s="145"/>
      <c r="E40" s="145"/>
      <c r="F40" s="145"/>
      <c r="G40" s="145"/>
      <c r="H40" s="145"/>
      <c r="I40" s="145"/>
      <c r="J40" s="145"/>
      <c r="K40" s="27"/>
      <c r="M40" s="145"/>
      <c r="N40" s="145"/>
      <c r="O40" s="145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</row>
    <row r="41" spans="2:49" ht="21" customHeight="1" thickBot="1" x14ac:dyDescent="0.25">
      <c r="B41" s="147" t="s">
        <v>7</v>
      </c>
      <c r="C41" s="159">
        <f t="shared" ref="C41:N41" si="38">C35+C26+C18+C7</f>
        <v>679033757472.98987</v>
      </c>
      <c r="D41" s="159">
        <f t="shared" si="38"/>
        <v>684773679953.72998</v>
      </c>
      <c r="E41" s="159">
        <f t="shared" si="38"/>
        <v>692119136915.38269</v>
      </c>
      <c r="F41" s="159">
        <f t="shared" si="38"/>
        <v>691534746575.82446</v>
      </c>
      <c r="G41" s="159">
        <f t="shared" si="38"/>
        <v>697275589574.52844</v>
      </c>
      <c r="H41" s="159">
        <f t="shared" si="38"/>
        <v>698630424497.19067</v>
      </c>
      <c r="I41" s="159">
        <f t="shared" si="38"/>
        <v>706429276129.87</v>
      </c>
      <c r="J41" s="159">
        <f t="shared" si="38"/>
        <v>713320120768.86011</v>
      </c>
      <c r="K41" s="159">
        <f t="shared" si="38"/>
        <v>720640232502.65002</v>
      </c>
      <c r="L41" s="159">
        <f t="shared" si="38"/>
        <v>722726862083.13989</v>
      </c>
      <c r="M41" s="159">
        <f t="shared" si="38"/>
        <v>724597698760.54919</v>
      </c>
      <c r="N41" s="150">
        <f t="shared" si="38"/>
        <v>715072620708.52856</v>
      </c>
      <c r="O41" s="150">
        <f t="shared" ref="O41:P41" si="39">O35+O26+O18+O7</f>
        <v>706556841688.39001</v>
      </c>
      <c r="P41" s="150">
        <f t="shared" si="39"/>
        <v>708852596889.5199</v>
      </c>
      <c r="Q41" s="150">
        <f t="shared" ref="Q41:R41" si="40">Q35+Q26+Q18+Q7</f>
        <v>709727928175.32007</v>
      </c>
      <c r="R41" s="150">
        <f t="shared" si="40"/>
        <v>710010428998.03003</v>
      </c>
      <c r="S41" s="150">
        <f t="shared" ref="S41:T41" si="41">S35+S26+S18+S7</f>
        <v>714185040062.44995</v>
      </c>
      <c r="T41" s="150">
        <f t="shared" si="41"/>
        <v>714482864352.96472</v>
      </c>
      <c r="U41" s="150">
        <f t="shared" ref="U41:V41" si="42">U35+U26+U18+U7</f>
        <v>717969214746.51123</v>
      </c>
      <c r="V41" s="150">
        <f t="shared" si="42"/>
        <v>721677855631.75122</v>
      </c>
      <c r="W41" s="150">
        <f t="shared" ref="W41:X41" si="43">W35+W26+W18+W7</f>
        <v>724409834194.56006</v>
      </c>
      <c r="X41" s="150">
        <f t="shared" si="43"/>
        <v>726210461627.41003</v>
      </c>
      <c r="Y41" s="150">
        <f t="shared" ref="Y41" si="44">Y35+Y26+Y18+Y7</f>
        <v>729877844671.91003</v>
      </c>
      <c r="Z41" s="150">
        <f t="shared" ref="Z41:AE41" si="45">Z35+Z26+Z18+Z7</f>
        <v>616187643747.24146</v>
      </c>
      <c r="AA41" s="150">
        <f t="shared" si="45"/>
        <v>616187643747.24146</v>
      </c>
      <c r="AB41" s="150">
        <f t="shared" si="45"/>
        <v>617776797327.84009</v>
      </c>
      <c r="AC41" s="150">
        <f t="shared" si="45"/>
        <v>620125287834.17004</v>
      </c>
      <c r="AD41" s="150">
        <f t="shared" si="45"/>
        <v>623092661694.67004</v>
      </c>
      <c r="AE41" s="150">
        <f t="shared" si="45"/>
        <v>623658440610.25</v>
      </c>
      <c r="AF41" s="183">
        <f>AF35+AF26+AF18+AF7</f>
        <v>626264111493.17993</v>
      </c>
      <c r="AG41" s="183">
        <f>AG35+AG26+AG18+AG7</f>
        <v>628962697202.72998</v>
      </c>
      <c r="AH41" s="183">
        <f>AH35+AH26+AH18+AH7</f>
        <v>630277578201.03479</v>
      </c>
      <c r="AI41" s="183">
        <v>632439947827.80713</v>
      </c>
      <c r="AJ41" s="183">
        <v>601577687892.01892</v>
      </c>
      <c r="AK41" s="183">
        <v>588813456045.93896</v>
      </c>
      <c r="AL41" s="183">
        <f>SUM(AL35,AL26,AL18,AL7)</f>
        <v>590302864516.42639</v>
      </c>
      <c r="AM41" s="183">
        <v>594919941634.91809</v>
      </c>
      <c r="AN41" s="183">
        <v>596169689503.146</v>
      </c>
      <c r="AO41" s="183">
        <v>598392571246.69177</v>
      </c>
      <c r="AP41" s="183">
        <f t="shared" ref="AP41:AU41" si="46">SUM(AP7,AP18,AP26,AP35)</f>
        <v>570231332556.09863</v>
      </c>
      <c r="AQ41" s="183">
        <f t="shared" si="46"/>
        <v>575202261869.95129</v>
      </c>
      <c r="AR41" s="183">
        <f t="shared" si="46"/>
        <v>577997799727.80469</v>
      </c>
      <c r="AS41" s="183">
        <f t="shared" si="46"/>
        <v>550152241375.80151</v>
      </c>
      <c r="AT41" s="183">
        <f t="shared" si="46"/>
        <v>551176945961.39563</v>
      </c>
      <c r="AU41" s="183">
        <f t="shared" si="46"/>
        <v>483805554488.29645</v>
      </c>
      <c r="AV41" s="183">
        <v>484266354817.84216</v>
      </c>
      <c r="AW41" s="183">
        <f>SUM(AW7,AW18,AW26,AW35)</f>
        <v>483788947532.96606</v>
      </c>
    </row>
    <row r="42" spans="2:49" x14ac:dyDescent="0.2">
      <c r="B42" t="s">
        <v>67</v>
      </c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54"/>
      <c r="Q42" s="154"/>
      <c r="AM42" s="165"/>
      <c r="AP42" s="186"/>
    </row>
    <row r="43" spans="2:49" x14ac:dyDescent="0.2"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54"/>
      <c r="Q43" s="154"/>
      <c r="AL43" s="165"/>
      <c r="AP43" s="165"/>
    </row>
    <row r="44" spans="2:49" x14ac:dyDescent="0.2"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54"/>
      <c r="Q44" s="154"/>
      <c r="W44" s="145"/>
      <c r="AH44" s="179"/>
      <c r="AL44" s="165"/>
      <c r="AU44" s="165"/>
    </row>
    <row r="45" spans="2:49" x14ac:dyDescent="0.2"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Y45" s="145"/>
      <c r="AB45" s="145"/>
      <c r="AL45" s="165"/>
    </row>
    <row r="46" spans="2:49" x14ac:dyDescent="0.2"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W46" s="165"/>
      <c r="Y46" s="145"/>
      <c r="AH46" s="184"/>
    </row>
    <row r="47" spans="2:49" x14ac:dyDescent="0.2"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Y47" s="165"/>
      <c r="AB47" s="165"/>
      <c r="AH47" s="179"/>
    </row>
    <row r="48" spans="2:49" x14ac:dyDescent="0.2"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AH48" s="179"/>
    </row>
    <row r="49" spans="2:34" x14ac:dyDescent="0.2">
      <c r="C49" s="145"/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AB49" s="145"/>
      <c r="AH49" s="184"/>
    </row>
    <row r="50" spans="2:34" x14ac:dyDescent="0.2"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</row>
    <row r="51" spans="2:34" x14ac:dyDescent="0.2">
      <c r="C51" s="145"/>
      <c r="D51" s="145"/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Q51" s="145"/>
      <c r="AB51" s="165"/>
    </row>
    <row r="52" spans="2:34" x14ac:dyDescent="0.2"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5"/>
      <c r="AH52" s="184"/>
    </row>
    <row r="53" spans="2:34" x14ac:dyDescent="0.2"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AH53" s="179"/>
    </row>
    <row r="54" spans="2:34" x14ac:dyDescent="0.2">
      <c r="C54" s="145"/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AH54" s="184"/>
    </row>
    <row r="55" spans="2:34" x14ac:dyDescent="0.2">
      <c r="C55" s="145"/>
      <c r="D55" s="145"/>
      <c r="E55" s="145"/>
      <c r="F55" s="145"/>
      <c r="G55" s="145"/>
      <c r="H55" s="145"/>
      <c r="I55" s="145"/>
      <c r="J55" s="145"/>
      <c r="K55" s="145"/>
      <c r="L55" s="145"/>
      <c r="M55" s="145"/>
      <c r="N55" s="145"/>
      <c r="O55" s="145"/>
      <c r="P55" s="145"/>
      <c r="Q55" s="145"/>
    </row>
    <row r="56" spans="2:34" x14ac:dyDescent="0.2">
      <c r="C56" s="145"/>
      <c r="D56" s="145"/>
      <c r="E56" s="145"/>
      <c r="F56" s="145"/>
      <c r="G56" s="145"/>
      <c r="H56" s="145"/>
      <c r="I56" s="145"/>
      <c r="J56" s="145"/>
      <c r="K56" s="145"/>
      <c r="L56" s="145"/>
      <c r="M56" s="145"/>
      <c r="N56" s="145"/>
      <c r="O56" s="145"/>
      <c r="P56" s="145"/>
      <c r="Q56" s="145"/>
    </row>
    <row r="57" spans="2:34" x14ac:dyDescent="0.2"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5"/>
    </row>
    <row r="58" spans="2:34" x14ac:dyDescent="0.2">
      <c r="C58" s="145"/>
      <c r="D58" s="145"/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45"/>
      <c r="AH58" s="160"/>
    </row>
    <row r="59" spans="2:34" x14ac:dyDescent="0.2">
      <c r="B59" s="27"/>
      <c r="C59" s="145"/>
      <c r="D59" s="145"/>
      <c r="E59" s="145"/>
      <c r="F59" s="145"/>
      <c r="G59" s="145"/>
      <c r="H59" s="145"/>
      <c r="I59" s="145"/>
      <c r="J59" s="145"/>
      <c r="K59" s="145"/>
      <c r="L59" s="145"/>
      <c r="M59" s="145"/>
      <c r="N59" s="145"/>
      <c r="O59" s="145"/>
      <c r="P59" s="145"/>
      <c r="Q59" s="145"/>
      <c r="AH59" s="179"/>
    </row>
    <row r="60" spans="2:34" x14ac:dyDescent="0.2">
      <c r="C60" s="145"/>
      <c r="D60" s="145"/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45"/>
      <c r="AH60" s="184"/>
    </row>
    <row r="61" spans="2:34" x14ac:dyDescent="0.2">
      <c r="C61" s="145"/>
      <c r="D61" s="145"/>
      <c r="E61" s="145"/>
      <c r="F61" s="145"/>
      <c r="G61" s="145"/>
      <c r="H61" s="145"/>
      <c r="I61" s="145"/>
      <c r="J61" s="145"/>
      <c r="K61" s="145"/>
      <c r="L61" s="145"/>
      <c r="M61" s="145"/>
      <c r="N61" s="145"/>
      <c r="O61" s="145"/>
      <c r="P61" s="145"/>
      <c r="Q61" s="145"/>
    </row>
    <row r="62" spans="2:34" x14ac:dyDescent="0.2">
      <c r="C62" s="145"/>
      <c r="D62" s="145"/>
      <c r="E62" s="145"/>
      <c r="F62" s="145"/>
      <c r="G62" s="145"/>
      <c r="H62" s="145"/>
      <c r="I62" s="145"/>
      <c r="J62" s="145"/>
      <c r="K62" s="145"/>
      <c r="L62" s="145"/>
      <c r="M62" s="145"/>
      <c r="N62" s="145"/>
      <c r="O62" s="145"/>
      <c r="P62" s="145"/>
      <c r="Q62" s="145"/>
    </row>
    <row r="63" spans="2:34" x14ac:dyDescent="0.2">
      <c r="C63" s="145"/>
      <c r="D63" s="145"/>
      <c r="E63" s="145"/>
      <c r="F63" s="145"/>
      <c r="G63" s="145"/>
      <c r="H63" s="145"/>
      <c r="I63" s="145"/>
      <c r="J63" s="145"/>
      <c r="K63" s="145"/>
      <c r="L63" s="145"/>
      <c r="M63" s="145"/>
      <c r="N63" s="145"/>
      <c r="O63" s="145"/>
      <c r="P63" s="145"/>
      <c r="Q63" s="145"/>
    </row>
    <row r="64" spans="2:34" x14ac:dyDescent="0.2">
      <c r="C64" s="145"/>
      <c r="D64" s="145"/>
      <c r="E64" s="145"/>
      <c r="F64" s="145"/>
      <c r="G64" s="145"/>
      <c r="H64" s="145"/>
      <c r="I64" s="145"/>
      <c r="J64" s="145"/>
      <c r="K64" s="145"/>
      <c r="L64" s="145"/>
      <c r="M64" s="145"/>
      <c r="N64" s="145"/>
      <c r="O64" s="145"/>
      <c r="P64" s="145"/>
      <c r="Q64" s="145"/>
    </row>
    <row r="65" spans="3:17" x14ac:dyDescent="0.2">
      <c r="C65" s="145"/>
      <c r="D65" s="145"/>
      <c r="E65" s="145"/>
      <c r="F65" s="145"/>
      <c r="G65" s="145"/>
      <c r="H65" s="145"/>
      <c r="I65" s="145"/>
      <c r="J65" s="145"/>
      <c r="K65" s="145"/>
      <c r="L65" s="145"/>
      <c r="M65" s="145"/>
      <c r="N65" s="145"/>
      <c r="O65" s="145"/>
      <c r="P65" s="145"/>
      <c r="Q65" s="145"/>
    </row>
    <row r="66" spans="3:17" x14ac:dyDescent="0.2">
      <c r="C66" s="145"/>
      <c r="D66" s="145"/>
      <c r="E66" s="145"/>
      <c r="F66" s="145"/>
      <c r="G66" s="145"/>
      <c r="H66" s="145"/>
      <c r="I66" s="145"/>
      <c r="J66" s="145"/>
      <c r="K66" s="145"/>
      <c r="L66" s="145"/>
      <c r="M66" s="145"/>
      <c r="N66" s="145"/>
      <c r="O66" s="145"/>
      <c r="P66" s="145"/>
      <c r="Q66" s="145"/>
    </row>
    <row r="67" spans="3:17" x14ac:dyDescent="0.2">
      <c r="C67" s="145"/>
      <c r="D67" s="145"/>
      <c r="E67" s="145"/>
      <c r="F67" s="145"/>
      <c r="G67" s="145"/>
      <c r="H67" s="145"/>
      <c r="I67" s="145"/>
      <c r="J67" s="145"/>
      <c r="K67" s="145"/>
      <c r="L67" s="145"/>
      <c r="M67" s="145"/>
      <c r="N67" s="145"/>
      <c r="O67" s="145"/>
      <c r="P67" s="145"/>
      <c r="Q67" s="145"/>
    </row>
    <row r="68" spans="3:17" x14ac:dyDescent="0.2">
      <c r="C68" s="145"/>
      <c r="D68" s="145"/>
      <c r="E68" s="145"/>
      <c r="F68" s="145"/>
      <c r="G68" s="145"/>
      <c r="H68" s="145"/>
      <c r="I68" s="145"/>
      <c r="J68" s="145"/>
      <c r="K68" s="145"/>
      <c r="L68" s="145"/>
      <c r="M68" s="145"/>
      <c r="N68" s="145"/>
      <c r="O68" s="145"/>
      <c r="P68" s="145"/>
      <c r="Q68" s="145"/>
    </row>
    <row r="69" spans="3:17" x14ac:dyDescent="0.2">
      <c r="C69" s="145"/>
      <c r="D69" s="145"/>
      <c r="E69" s="145"/>
      <c r="F69" s="145"/>
      <c r="G69" s="145"/>
      <c r="H69" s="145"/>
      <c r="I69" s="145"/>
      <c r="J69" s="145"/>
      <c r="K69" s="145"/>
      <c r="L69" s="145"/>
      <c r="M69" s="145"/>
      <c r="N69" s="145"/>
      <c r="O69" s="145"/>
      <c r="P69" s="145"/>
      <c r="Q69" s="145"/>
    </row>
    <row r="70" spans="3:17" x14ac:dyDescent="0.2">
      <c r="C70" s="145"/>
      <c r="D70" s="145"/>
      <c r="E70" s="145"/>
      <c r="F70" s="145"/>
      <c r="G70" s="145"/>
      <c r="H70" s="145"/>
      <c r="I70" s="145"/>
      <c r="J70" s="145"/>
      <c r="K70" s="145"/>
      <c r="L70" s="145"/>
      <c r="M70" s="145"/>
      <c r="N70" s="145"/>
      <c r="O70" s="145"/>
      <c r="P70" s="145"/>
      <c r="Q70" s="145"/>
    </row>
    <row r="71" spans="3:17" x14ac:dyDescent="0.2">
      <c r="C71" s="145"/>
      <c r="D71" s="145"/>
      <c r="E71" s="145"/>
      <c r="F71" s="145"/>
      <c r="G71" s="145"/>
      <c r="H71" s="145"/>
      <c r="I71" s="145"/>
      <c r="J71" s="145"/>
      <c r="K71" s="145"/>
      <c r="L71" s="145"/>
      <c r="M71" s="145"/>
      <c r="N71" s="145"/>
      <c r="O71" s="145"/>
      <c r="P71" s="145"/>
      <c r="Q71" s="145"/>
    </row>
    <row r="72" spans="3:17" x14ac:dyDescent="0.2">
      <c r="C72" s="145"/>
      <c r="D72" s="145"/>
      <c r="E72" s="145"/>
      <c r="F72" s="145"/>
      <c r="G72" s="145"/>
      <c r="H72" s="145"/>
      <c r="I72" s="145"/>
      <c r="J72" s="145"/>
      <c r="K72" s="145"/>
      <c r="L72" s="145"/>
      <c r="M72" s="145"/>
      <c r="N72" s="145"/>
      <c r="O72" s="145"/>
      <c r="P72" s="145"/>
      <c r="Q72" s="145"/>
    </row>
    <row r="73" spans="3:17" x14ac:dyDescent="0.2">
      <c r="C73" s="145"/>
      <c r="D73" s="145"/>
      <c r="E73" s="145"/>
      <c r="F73" s="145"/>
      <c r="G73" s="145"/>
      <c r="H73" s="145"/>
      <c r="I73" s="145"/>
      <c r="J73" s="145"/>
      <c r="K73" s="145"/>
      <c r="L73" s="145"/>
      <c r="M73" s="145"/>
      <c r="N73" s="145"/>
      <c r="O73" s="145"/>
      <c r="P73" s="145"/>
      <c r="Q73" s="145"/>
    </row>
    <row r="74" spans="3:17" x14ac:dyDescent="0.2">
      <c r="C74" s="145"/>
      <c r="D74" s="145"/>
      <c r="E74" s="145"/>
      <c r="F74" s="145"/>
      <c r="G74" s="145"/>
      <c r="H74" s="145"/>
      <c r="I74" s="145"/>
      <c r="J74" s="145"/>
      <c r="K74" s="145"/>
      <c r="L74" s="145"/>
      <c r="M74" s="145"/>
      <c r="N74" s="145"/>
      <c r="O74" s="145"/>
      <c r="P74" s="145"/>
      <c r="Q74" s="145"/>
    </row>
    <row r="75" spans="3:17" x14ac:dyDescent="0.2">
      <c r="C75" s="145"/>
      <c r="D75" s="145"/>
      <c r="E75" s="145"/>
      <c r="F75" s="145"/>
      <c r="G75" s="145"/>
      <c r="H75" s="145"/>
      <c r="I75" s="145"/>
      <c r="J75" s="145"/>
      <c r="K75" s="145"/>
      <c r="L75" s="145"/>
      <c r="M75" s="145"/>
      <c r="N75" s="145"/>
      <c r="O75" s="145"/>
      <c r="P75" s="145"/>
      <c r="Q75" s="145"/>
    </row>
    <row r="76" spans="3:17" x14ac:dyDescent="0.2">
      <c r="C76" s="145"/>
      <c r="D76" s="145"/>
      <c r="E76" s="145"/>
      <c r="F76" s="145"/>
      <c r="G76" s="145"/>
      <c r="H76" s="145"/>
      <c r="I76" s="145"/>
      <c r="J76" s="145"/>
      <c r="K76" s="145"/>
      <c r="L76" s="145"/>
      <c r="M76" s="145"/>
      <c r="N76" s="145"/>
      <c r="O76" s="145"/>
      <c r="P76" s="145"/>
      <c r="Q76" s="145"/>
    </row>
    <row r="77" spans="3:17" x14ac:dyDescent="0.2">
      <c r="C77" s="145"/>
      <c r="D77" s="145"/>
      <c r="E77" s="145"/>
      <c r="F77" s="145"/>
      <c r="G77" s="145"/>
      <c r="H77" s="145"/>
      <c r="I77" s="145"/>
      <c r="J77" s="145"/>
      <c r="K77" s="145"/>
      <c r="L77" s="145"/>
      <c r="M77" s="145"/>
      <c r="N77" s="145"/>
      <c r="O77" s="145"/>
      <c r="P77" s="145"/>
      <c r="Q77" s="145"/>
    </row>
    <row r="78" spans="3:17" x14ac:dyDescent="0.2">
      <c r="C78" s="145"/>
      <c r="D78" s="145"/>
      <c r="E78" s="145"/>
      <c r="F78" s="145"/>
      <c r="G78" s="145"/>
      <c r="H78" s="145"/>
      <c r="I78" s="145"/>
      <c r="J78" s="145"/>
      <c r="K78" s="145"/>
      <c r="L78" s="145"/>
      <c r="M78" s="145"/>
      <c r="N78" s="145"/>
      <c r="O78" s="145"/>
      <c r="P78" s="145"/>
      <c r="Q78" s="145"/>
    </row>
    <row r="79" spans="3:17" x14ac:dyDescent="0.2">
      <c r="C79" s="145"/>
      <c r="D79" s="145"/>
      <c r="E79" s="145"/>
      <c r="F79" s="145"/>
      <c r="G79" s="145"/>
      <c r="H79" s="145"/>
      <c r="I79" s="145"/>
      <c r="J79" s="145"/>
      <c r="K79" s="145"/>
      <c r="L79" s="145"/>
      <c r="M79" s="145"/>
      <c r="N79" s="145"/>
      <c r="O79" s="145"/>
      <c r="P79" s="145"/>
      <c r="Q79" s="145"/>
    </row>
    <row r="80" spans="3:17" x14ac:dyDescent="0.2">
      <c r="C80" s="145"/>
      <c r="D80" s="145"/>
      <c r="E80" s="145"/>
      <c r="F80" s="145"/>
      <c r="G80" s="145"/>
      <c r="H80" s="145"/>
      <c r="I80" s="145"/>
      <c r="J80" s="145"/>
      <c r="K80" s="145"/>
      <c r="L80" s="145"/>
      <c r="M80" s="145"/>
      <c r="N80" s="145"/>
      <c r="O80" s="145"/>
      <c r="P80" s="145"/>
      <c r="Q80" s="145"/>
    </row>
    <row r="81" spans="3:17" x14ac:dyDescent="0.2">
      <c r="C81" s="145"/>
      <c r="D81" s="145"/>
      <c r="E81" s="145"/>
      <c r="F81" s="145"/>
      <c r="G81" s="145"/>
      <c r="H81" s="145"/>
      <c r="I81" s="145"/>
      <c r="J81" s="145"/>
      <c r="K81" s="145"/>
      <c r="L81" s="145"/>
      <c r="M81" s="145"/>
      <c r="N81" s="145"/>
      <c r="O81" s="145"/>
      <c r="P81" s="145"/>
      <c r="Q81" s="145"/>
    </row>
    <row r="82" spans="3:17" x14ac:dyDescent="0.2">
      <c r="C82" s="145"/>
      <c r="D82" s="145"/>
      <c r="E82" s="145"/>
      <c r="F82" s="145"/>
      <c r="G82" s="145"/>
      <c r="H82" s="145"/>
      <c r="I82" s="145"/>
      <c r="J82" s="145"/>
      <c r="K82" s="145"/>
      <c r="L82" s="145"/>
      <c r="M82" s="145"/>
      <c r="N82" s="145"/>
      <c r="O82" s="145"/>
      <c r="P82" s="145"/>
      <c r="Q82" s="145"/>
    </row>
    <row r="83" spans="3:17" x14ac:dyDescent="0.2">
      <c r="C83" s="145"/>
      <c r="D83" s="145"/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</row>
    <row r="84" spans="3:17" x14ac:dyDescent="0.2">
      <c r="C84" s="145"/>
      <c r="D84" s="145"/>
      <c r="E84" s="145"/>
      <c r="F84" s="145"/>
      <c r="G84" s="145"/>
      <c r="H84" s="145"/>
      <c r="I84" s="145"/>
      <c r="J84" s="145"/>
      <c r="K84" s="145"/>
      <c r="L84" s="145"/>
      <c r="M84" s="145"/>
      <c r="N84" s="145"/>
      <c r="O84" s="145"/>
      <c r="P84" s="145"/>
      <c r="Q84" s="145"/>
    </row>
    <row r="85" spans="3:17" x14ac:dyDescent="0.2">
      <c r="C85" s="145"/>
      <c r="D85" s="145"/>
      <c r="E85" s="145"/>
      <c r="F85" s="145"/>
      <c r="G85" s="145"/>
      <c r="H85" s="145"/>
      <c r="I85" s="145"/>
      <c r="J85" s="145"/>
      <c r="K85" s="145"/>
      <c r="L85" s="145"/>
      <c r="M85" s="145"/>
      <c r="N85" s="145"/>
      <c r="O85" s="145"/>
      <c r="P85" s="145"/>
      <c r="Q85" s="145"/>
    </row>
    <row r="86" spans="3:17" x14ac:dyDescent="0.2">
      <c r="C86" s="145"/>
      <c r="D86" s="145"/>
      <c r="E86" s="145"/>
      <c r="F86" s="145"/>
      <c r="G86" s="145"/>
      <c r="H86" s="145"/>
      <c r="I86" s="145"/>
      <c r="J86" s="145"/>
      <c r="K86" s="145"/>
      <c r="L86" s="145"/>
      <c r="M86" s="145"/>
      <c r="N86" s="145"/>
      <c r="O86" s="145"/>
      <c r="P86" s="145"/>
      <c r="Q86" s="145"/>
    </row>
    <row r="87" spans="3:17" x14ac:dyDescent="0.2">
      <c r="C87" s="145"/>
      <c r="D87" s="145"/>
      <c r="E87" s="145"/>
      <c r="F87" s="145"/>
      <c r="G87" s="145"/>
      <c r="H87" s="145"/>
      <c r="I87" s="145"/>
      <c r="J87" s="145"/>
      <c r="K87" s="145"/>
      <c r="L87" s="145"/>
      <c r="M87" s="145"/>
      <c r="N87" s="145"/>
      <c r="O87" s="145"/>
      <c r="P87" s="145"/>
      <c r="Q87" s="145"/>
    </row>
    <row r="88" spans="3:17" x14ac:dyDescent="0.2">
      <c r="C88" s="145"/>
      <c r="D88" s="145"/>
      <c r="E88" s="145"/>
      <c r="F88" s="145"/>
      <c r="G88" s="145"/>
      <c r="H88" s="145"/>
      <c r="I88" s="145"/>
      <c r="J88" s="145"/>
      <c r="K88" s="145"/>
      <c r="L88" s="145"/>
      <c r="M88" s="145"/>
      <c r="N88" s="145"/>
      <c r="O88" s="145"/>
      <c r="P88" s="145"/>
      <c r="Q88" s="145"/>
    </row>
    <row r="89" spans="3:17" x14ac:dyDescent="0.2">
      <c r="C89" s="145"/>
      <c r="D89" s="145"/>
      <c r="E89" s="145"/>
      <c r="F89" s="145"/>
      <c r="G89" s="145"/>
      <c r="H89" s="145"/>
      <c r="I89" s="145"/>
      <c r="J89" s="145"/>
      <c r="K89" s="145"/>
      <c r="L89" s="145"/>
      <c r="M89" s="145"/>
      <c r="N89" s="145"/>
      <c r="O89" s="145"/>
      <c r="P89" s="145"/>
      <c r="Q89" s="145"/>
    </row>
    <row r="90" spans="3:17" x14ac:dyDescent="0.2">
      <c r="C90" s="145"/>
      <c r="D90" s="145"/>
      <c r="E90" s="145"/>
      <c r="F90" s="145"/>
      <c r="G90" s="145"/>
      <c r="H90" s="145"/>
      <c r="I90" s="145"/>
      <c r="J90" s="145"/>
      <c r="K90" s="145"/>
      <c r="L90" s="145"/>
      <c r="M90" s="145"/>
      <c r="N90" s="145"/>
      <c r="O90" s="145"/>
      <c r="P90" s="145"/>
      <c r="Q90" s="145"/>
    </row>
    <row r="91" spans="3:17" x14ac:dyDescent="0.2">
      <c r="C91" s="145"/>
      <c r="D91" s="145"/>
      <c r="E91" s="145"/>
      <c r="F91" s="145"/>
      <c r="G91" s="145"/>
      <c r="H91" s="145"/>
      <c r="I91" s="145"/>
      <c r="J91" s="145"/>
      <c r="K91" s="145"/>
      <c r="L91" s="145"/>
      <c r="M91" s="145"/>
      <c r="N91" s="145"/>
      <c r="O91" s="145"/>
      <c r="P91" s="145"/>
      <c r="Q91" s="145"/>
    </row>
    <row r="92" spans="3:17" x14ac:dyDescent="0.2">
      <c r="C92" s="145"/>
      <c r="D92" s="145"/>
      <c r="E92" s="145"/>
      <c r="F92" s="145"/>
      <c r="G92" s="145"/>
      <c r="H92" s="145"/>
      <c r="I92" s="145"/>
      <c r="J92" s="145"/>
      <c r="K92" s="145"/>
      <c r="L92" s="145"/>
      <c r="M92" s="145"/>
      <c r="N92" s="145"/>
      <c r="O92" s="145"/>
      <c r="P92" s="145"/>
      <c r="Q92" s="145"/>
    </row>
    <row r="93" spans="3:17" x14ac:dyDescent="0.2">
      <c r="C93" s="145"/>
      <c r="D93" s="145"/>
      <c r="E93" s="145"/>
      <c r="F93" s="145"/>
      <c r="G93" s="145"/>
      <c r="H93" s="145"/>
      <c r="I93" s="145"/>
      <c r="J93" s="145"/>
      <c r="K93" s="145"/>
      <c r="L93" s="145"/>
      <c r="M93" s="145"/>
      <c r="N93" s="145"/>
      <c r="O93" s="145"/>
      <c r="P93" s="145"/>
      <c r="Q93" s="145"/>
    </row>
    <row r="94" spans="3:17" x14ac:dyDescent="0.2">
      <c r="C94" s="145"/>
      <c r="D94" s="145"/>
      <c r="E94" s="145"/>
      <c r="F94" s="145"/>
      <c r="G94" s="145"/>
      <c r="H94" s="145"/>
      <c r="I94" s="145"/>
      <c r="J94" s="145"/>
      <c r="K94" s="145"/>
      <c r="L94" s="145"/>
      <c r="M94" s="145"/>
      <c r="N94" s="145"/>
      <c r="O94" s="145"/>
      <c r="P94" s="145"/>
      <c r="Q94" s="145"/>
    </row>
    <row r="95" spans="3:17" x14ac:dyDescent="0.2">
      <c r="C95" s="145"/>
      <c r="D95" s="145"/>
      <c r="E95" s="145"/>
      <c r="F95" s="145"/>
      <c r="G95" s="145"/>
      <c r="H95" s="145"/>
      <c r="I95" s="145"/>
      <c r="J95" s="145"/>
      <c r="K95" s="145"/>
      <c r="L95" s="145"/>
      <c r="M95" s="145"/>
      <c r="N95" s="145"/>
      <c r="O95" s="145"/>
      <c r="P95" s="145"/>
      <c r="Q95" s="145"/>
    </row>
    <row r="96" spans="3:17" x14ac:dyDescent="0.2">
      <c r="C96" s="145"/>
      <c r="D96" s="145"/>
      <c r="E96" s="145"/>
      <c r="F96" s="145"/>
      <c r="G96" s="145"/>
      <c r="H96" s="145"/>
      <c r="I96" s="145"/>
      <c r="J96" s="145"/>
      <c r="K96" s="145"/>
      <c r="L96" s="145"/>
      <c r="M96" s="145"/>
      <c r="N96" s="145"/>
      <c r="O96" s="145"/>
      <c r="P96" s="145"/>
      <c r="Q96" s="145"/>
    </row>
    <row r="97" spans="3:17" x14ac:dyDescent="0.2">
      <c r="C97" s="145"/>
      <c r="D97" s="145"/>
      <c r="E97" s="145"/>
      <c r="F97" s="145"/>
      <c r="G97" s="145"/>
      <c r="H97" s="145"/>
      <c r="I97" s="145"/>
      <c r="J97" s="145"/>
      <c r="K97" s="145"/>
      <c r="L97" s="145"/>
      <c r="M97" s="145"/>
      <c r="N97" s="145"/>
      <c r="O97" s="145"/>
      <c r="P97" s="145"/>
      <c r="Q97" s="145"/>
    </row>
    <row r="98" spans="3:17" x14ac:dyDescent="0.2">
      <c r="C98" s="145"/>
      <c r="D98" s="145"/>
      <c r="E98" s="145"/>
      <c r="F98" s="145"/>
      <c r="G98" s="145"/>
      <c r="H98" s="145"/>
      <c r="I98" s="145"/>
      <c r="J98" s="145"/>
      <c r="K98" s="145"/>
      <c r="L98" s="145"/>
      <c r="M98" s="145"/>
      <c r="N98" s="145"/>
      <c r="O98" s="145"/>
      <c r="P98" s="145"/>
      <c r="Q98" s="145"/>
    </row>
    <row r="99" spans="3:17" x14ac:dyDescent="0.2">
      <c r="C99" s="145"/>
      <c r="D99" s="145"/>
      <c r="E99" s="145"/>
      <c r="F99" s="145"/>
      <c r="G99" s="145"/>
      <c r="H99" s="145"/>
      <c r="I99" s="145"/>
      <c r="J99" s="145"/>
      <c r="K99" s="145"/>
      <c r="L99" s="145"/>
      <c r="M99" s="145"/>
      <c r="N99" s="145"/>
      <c r="O99" s="145"/>
      <c r="P99" s="145"/>
      <c r="Q99" s="145"/>
    </row>
    <row r="100" spans="3:17" x14ac:dyDescent="0.2">
      <c r="C100" s="145"/>
      <c r="D100" s="145"/>
      <c r="E100" s="145"/>
      <c r="F100" s="145"/>
      <c r="G100" s="145"/>
      <c r="H100" s="145"/>
      <c r="I100" s="145"/>
      <c r="J100" s="145"/>
      <c r="K100" s="145"/>
      <c r="L100" s="145"/>
      <c r="M100" s="145"/>
      <c r="N100" s="145"/>
      <c r="O100" s="145"/>
      <c r="P100" s="145"/>
      <c r="Q100" s="145"/>
    </row>
    <row r="101" spans="3:17" x14ac:dyDescent="0.2">
      <c r="C101" s="145"/>
      <c r="D101" s="145"/>
      <c r="E101" s="145"/>
      <c r="F101" s="145"/>
      <c r="G101" s="145"/>
      <c r="H101" s="145"/>
      <c r="I101" s="145"/>
      <c r="J101" s="145"/>
      <c r="K101" s="145"/>
      <c r="L101" s="145"/>
      <c r="M101" s="145"/>
      <c r="N101" s="145"/>
      <c r="O101" s="145"/>
      <c r="P101" s="145"/>
      <c r="Q101" s="145"/>
    </row>
    <row r="102" spans="3:17" x14ac:dyDescent="0.2">
      <c r="C102" s="145"/>
      <c r="D102" s="145"/>
      <c r="E102" s="145"/>
      <c r="F102" s="145"/>
      <c r="G102" s="145"/>
      <c r="H102" s="145"/>
      <c r="I102" s="145"/>
      <c r="J102" s="145"/>
      <c r="K102" s="145"/>
      <c r="L102" s="145"/>
      <c r="M102" s="145"/>
      <c r="N102" s="145"/>
      <c r="O102" s="145"/>
      <c r="P102" s="145"/>
      <c r="Q102" s="145"/>
    </row>
    <row r="103" spans="3:17" x14ac:dyDescent="0.2">
      <c r="C103" s="145"/>
      <c r="D103" s="145"/>
      <c r="E103" s="145"/>
      <c r="F103" s="145"/>
      <c r="G103" s="145"/>
      <c r="H103" s="145"/>
      <c r="I103" s="145"/>
      <c r="J103" s="145"/>
      <c r="K103" s="145"/>
      <c r="L103" s="145"/>
      <c r="M103" s="145"/>
      <c r="N103" s="145"/>
      <c r="O103" s="145"/>
      <c r="P103" s="145"/>
      <c r="Q103" s="145"/>
    </row>
    <row r="104" spans="3:17" x14ac:dyDescent="0.2">
      <c r="C104" s="145"/>
      <c r="D104" s="145"/>
      <c r="E104" s="145"/>
      <c r="F104" s="145"/>
      <c r="G104" s="145"/>
      <c r="H104" s="145"/>
      <c r="I104" s="145"/>
      <c r="J104" s="145"/>
      <c r="K104" s="145"/>
      <c r="L104" s="145"/>
      <c r="M104" s="145"/>
      <c r="N104" s="145"/>
      <c r="O104" s="145"/>
      <c r="P104" s="145"/>
      <c r="Q104" s="145"/>
    </row>
    <row r="105" spans="3:17" x14ac:dyDescent="0.2">
      <c r="C105" s="145"/>
      <c r="D105" s="145"/>
      <c r="E105" s="145"/>
      <c r="F105" s="145"/>
      <c r="G105" s="145"/>
      <c r="H105" s="145"/>
      <c r="I105" s="145"/>
      <c r="J105" s="145"/>
      <c r="K105" s="145"/>
      <c r="L105" s="145"/>
      <c r="M105" s="145"/>
      <c r="N105" s="145"/>
      <c r="O105" s="145"/>
      <c r="P105" s="145"/>
      <c r="Q105" s="145"/>
    </row>
    <row r="106" spans="3:17" x14ac:dyDescent="0.2">
      <c r="C106" s="145"/>
      <c r="D106" s="145"/>
      <c r="E106" s="145"/>
      <c r="F106" s="145"/>
      <c r="G106" s="145"/>
      <c r="H106" s="145"/>
      <c r="I106" s="145"/>
      <c r="J106" s="145"/>
      <c r="K106" s="145"/>
      <c r="L106" s="145"/>
      <c r="M106" s="145"/>
      <c r="N106" s="145"/>
      <c r="O106" s="145"/>
      <c r="P106" s="145"/>
      <c r="Q106" s="145"/>
    </row>
    <row r="107" spans="3:17" x14ac:dyDescent="0.2">
      <c r="C107" s="145"/>
      <c r="D107" s="145"/>
      <c r="E107" s="145"/>
      <c r="F107" s="145"/>
      <c r="G107" s="145"/>
      <c r="H107" s="145"/>
      <c r="I107" s="145"/>
      <c r="J107" s="145"/>
      <c r="K107" s="145"/>
      <c r="L107" s="145"/>
      <c r="M107" s="145"/>
      <c r="N107" s="145"/>
      <c r="O107" s="145"/>
      <c r="P107" s="145"/>
      <c r="Q107" s="145"/>
    </row>
    <row r="108" spans="3:17" x14ac:dyDescent="0.2">
      <c r="C108" s="145"/>
      <c r="D108" s="145"/>
      <c r="E108" s="145"/>
      <c r="F108" s="145"/>
      <c r="G108" s="145"/>
      <c r="H108" s="145"/>
      <c r="I108" s="145"/>
      <c r="J108" s="145"/>
      <c r="K108" s="145"/>
      <c r="L108" s="145"/>
      <c r="M108" s="145"/>
      <c r="N108" s="145"/>
      <c r="O108" s="145"/>
      <c r="P108" s="145"/>
      <c r="Q108" s="145"/>
    </row>
    <row r="109" spans="3:17" x14ac:dyDescent="0.2">
      <c r="C109" s="145"/>
      <c r="D109" s="145"/>
      <c r="E109" s="145"/>
      <c r="F109" s="145"/>
      <c r="G109" s="145"/>
      <c r="H109" s="145"/>
      <c r="I109" s="145"/>
      <c r="J109" s="145"/>
      <c r="K109" s="145"/>
      <c r="L109" s="145"/>
      <c r="M109" s="145"/>
      <c r="N109" s="145"/>
      <c r="O109" s="145"/>
      <c r="P109" s="145"/>
      <c r="Q109" s="145"/>
    </row>
    <row r="110" spans="3:17" x14ac:dyDescent="0.2">
      <c r="C110" s="145"/>
      <c r="D110" s="145"/>
      <c r="E110" s="145"/>
      <c r="F110" s="145"/>
      <c r="G110" s="145"/>
      <c r="H110" s="145"/>
      <c r="I110" s="145"/>
      <c r="J110" s="145"/>
      <c r="K110" s="145"/>
      <c r="L110" s="145"/>
      <c r="M110" s="145"/>
      <c r="N110" s="145"/>
      <c r="O110" s="145"/>
      <c r="P110" s="145"/>
      <c r="Q110" s="145"/>
    </row>
    <row r="111" spans="3:17" x14ac:dyDescent="0.2">
      <c r="C111" s="145"/>
      <c r="D111" s="145"/>
      <c r="E111" s="145"/>
      <c r="F111" s="145"/>
      <c r="G111" s="145"/>
      <c r="H111" s="145"/>
      <c r="I111" s="145"/>
      <c r="J111" s="145"/>
      <c r="K111" s="145"/>
      <c r="L111" s="145"/>
      <c r="M111" s="145"/>
      <c r="N111" s="145"/>
      <c r="O111" s="145"/>
      <c r="P111" s="145"/>
      <c r="Q111" s="145"/>
    </row>
    <row r="112" spans="3:17" x14ac:dyDescent="0.2">
      <c r="C112" s="145"/>
      <c r="D112" s="145"/>
      <c r="E112" s="145"/>
      <c r="F112" s="145"/>
      <c r="G112" s="145"/>
      <c r="H112" s="145"/>
      <c r="I112" s="145"/>
      <c r="J112" s="145"/>
      <c r="K112" s="145"/>
      <c r="L112" s="145"/>
      <c r="M112" s="145"/>
      <c r="N112" s="145"/>
      <c r="O112" s="145"/>
      <c r="P112" s="145"/>
      <c r="Q112" s="145"/>
    </row>
    <row r="113" spans="3:17" x14ac:dyDescent="0.2">
      <c r="C113" s="145"/>
      <c r="D113" s="145"/>
      <c r="E113" s="145"/>
      <c r="F113" s="145"/>
      <c r="G113" s="145"/>
      <c r="H113" s="145"/>
      <c r="I113" s="145"/>
      <c r="J113" s="145"/>
      <c r="K113" s="145"/>
      <c r="L113" s="145"/>
      <c r="M113" s="145"/>
      <c r="N113" s="145"/>
      <c r="O113" s="145"/>
      <c r="P113" s="145"/>
      <c r="Q113" s="145"/>
    </row>
    <row r="114" spans="3:17" x14ac:dyDescent="0.2">
      <c r="C114" s="145"/>
      <c r="D114" s="145"/>
      <c r="E114" s="145"/>
      <c r="F114" s="145"/>
      <c r="G114" s="145"/>
      <c r="H114" s="145"/>
      <c r="I114" s="145"/>
      <c r="J114" s="145"/>
      <c r="K114" s="145"/>
      <c r="L114" s="145"/>
      <c r="M114" s="145"/>
      <c r="N114" s="145"/>
      <c r="O114" s="145"/>
      <c r="P114" s="145"/>
      <c r="Q114" s="145"/>
    </row>
    <row r="115" spans="3:17" x14ac:dyDescent="0.2">
      <c r="C115" s="145"/>
      <c r="D115" s="145"/>
      <c r="E115" s="145"/>
      <c r="F115" s="145"/>
      <c r="G115" s="145"/>
      <c r="H115" s="145"/>
      <c r="I115" s="145"/>
      <c r="J115" s="145"/>
      <c r="K115" s="145"/>
      <c r="L115" s="145"/>
      <c r="M115" s="145"/>
      <c r="N115" s="145"/>
      <c r="O115" s="145"/>
      <c r="P115" s="145"/>
      <c r="Q115" s="145"/>
    </row>
    <row r="116" spans="3:17" x14ac:dyDescent="0.2">
      <c r="C116" s="145"/>
      <c r="D116" s="145"/>
      <c r="E116" s="145"/>
      <c r="F116" s="145"/>
      <c r="G116" s="145"/>
      <c r="H116" s="145"/>
      <c r="I116" s="145"/>
      <c r="J116" s="145"/>
      <c r="K116" s="145"/>
      <c r="L116" s="145"/>
      <c r="M116" s="145"/>
      <c r="N116" s="145"/>
      <c r="O116" s="145"/>
      <c r="P116" s="145"/>
      <c r="Q116" s="145"/>
    </row>
    <row r="117" spans="3:17" x14ac:dyDescent="0.2">
      <c r="C117" s="145"/>
      <c r="D117" s="145"/>
      <c r="E117" s="145"/>
      <c r="F117" s="145"/>
      <c r="G117" s="145"/>
      <c r="H117" s="145"/>
      <c r="I117" s="145"/>
      <c r="J117" s="145"/>
      <c r="K117" s="145"/>
      <c r="L117" s="145"/>
      <c r="M117" s="145"/>
      <c r="N117" s="145"/>
      <c r="O117" s="145"/>
      <c r="P117" s="145"/>
      <c r="Q117" s="145"/>
    </row>
    <row r="118" spans="3:17" x14ac:dyDescent="0.2">
      <c r="C118" s="145"/>
      <c r="D118" s="145"/>
      <c r="E118" s="145"/>
      <c r="F118" s="145"/>
      <c r="G118" s="145"/>
      <c r="H118" s="145"/>
      <c r="I118" s="145"/>
      <c r="J118" s="145"/>
      <c r="K118" s="145"/>
      <c r="L118" s="145"/>
      <c r="M118" s="145"/>
      <c r="N118" s="145"/>
      <c r="O118" s="145"/>
      <c r="P118" s="145"/>
      <c r="Q118" s="145"/>
    </row>
    <row r="119" spans="3:17" x14ac:dyDescent="0.2">
      <c r="C119" s="145"/>
      <c r="D119" s="145"/>
      <c r="E119" s="145"/>
      <c r="F119" s="145"/>
      <c r="G119" s="145"/>
      <c r="H119" s="145"/>
      <c r="I119" s="145"/>
      <c r="J119" s="145"/>
      <c r="K119" s="145"/>
      <c r="L119" s="145"/>
      <c r="M119" s="145"/>
      <c r="N119" s="145"/>
      <c r="O119" s="145"/>
      <c r="P119" s="145"/>
      <c r="Q119" s="145"/>
    </row>
    <row r="120" spans="3:17" x14ac:dyDescent="0.2">
      <c r="C120" s="145"/>
      <c r="D120" s="145"/>
      <c r="E120" s="145"/>
      <c r="F120" s="145"/>
      <c r="G120" s="145"/>
      <c r="H120" s="145"/>
      <c r="I120" s="145"/>
      <c r="J120" s="145"/>
      <c r="K120" s="145"/>
      <c r="L120" s="145"/>
      <c r="M120" s="145"/>
      <c r="N120" s="145"/>
      <c r="O120" s="145"/>
      <c r="P120" s="145"/>
      <c r="Q120" s="145"/>
    </row>
    <row r="121" spans="3:17" x14ac:dyDescent="0.2">
      <c r="C121" s="145"/>
      <c r="D121" s="145"/>
      <c r="E121" s="145"/>
      <c r="F121" s="145"/>
      <c r="G121" s="145"/>
      <c r="H121" s="145"/>
      <c r="I121" s="145"/>
      <c r="J121" s="145"/>
      <c r="K121" s="145"/>
      <c r="L121" s="145"/>
      <c r="M121" s="145"/>
      <c r="N121" s="145"/>
      <c r="O121" s="145"/>
      <c r="P121" s="145"/>
      <c r="Q121" s="145"/>
    </row>
    <row r="122" spans="3:17" x14ac:dyDescent="0.2">
      <c r="C122" s="145"/>
      <c r="D122" s="145"/>
      <c r="E122" s="145"/>
      <c r="F122" s="145"/>
      <c r="G122" s="145"/>
      <c r="H122" s="145"/>
      <c r="I122" s="145"/>
      <c r="J122" s="145"/>
      <c r="K122" s="145"/>
      <c r="L122" s="145"/>
      <c r="M122" s="145"/>
      <c r="N122" s="145"/>
      <c r="O122" s="145"/>
      <c r="P122" s="145"/>
      <c r="Q122" s="145"/>
    </row>
    <row r="123" spans="3:17" x14ac:dyDescent="0.2">
      <c r="C123" s="145"/>
      <c r="D123" s="145"/>
      <c r="E123" s="145"/>
      <c r="F123" s="145"/>
      <c r="G123" s="145"/>
      <c r="H123" s="145"/>
      <c r="I123" s="145"/>
      <c r="J123" s="145"/>
      <c r="K123" s="145"/>
      <c r="L123" s="145"/>
      <c r="M123" s="145"/>
      <c r="N123" s="145"/>
      <c r="O123" s="145"/>
      <c r="P123" s="145"/>
      <c r="Q123" s="145"/>
    </row>
    <row r="124" spans="3:17" x14ac:dyDescent="0.2">
      <c r="C124" s="145"/>
      <c r="D124" s="145"/>
      <c r="E124" s="145"/>
      <c r="F124" s="145"/>
      <c r="G124" s="145"/>
      <c r="H124" s="145"/>
      <c r="I124" s="145"/>
      <c r="J124" s="145"/>
      <c r="K124" s="145"/>
      <c r="L124" s="145"/>
      <c r="M124" s="145"/>
      <c r="N124" s="145"/>
      <c r="O124" s="145"/>
      <c r="P124" s="145"/>
      <c r="Q124" s="145"/>
    </row>
    <row r="125" spans="3:17" x14ac:dyDescent="0.2">
      <c r="C125" s="145"/>
      <c r="D125" s="145"/>
      <c r="E125" s="145"/>
      <c r="F125" s="145"/>
      <c r="G125" s="145"/>
      <c r="H125" s="145"/>
      <c r="I125" s="145"/>
      <c r="J125" s="145"/>
      <c r="K125" s="145"/>
      <c r="L125" s="145"/>
      <c r="M125" s="145"/>
      <c r="N125" s="145"/>
      <c r="O125" s="145"/>
      <c r="P125" s="145"/>
      <c r="Q125" s="145"/>
    </row>
    <row r="126" spans="3:17" x14ac:dyDescent="0.2">
      <c r="C126" s="145"/>
      <c r="D126" s="145"/>
      <c r="E126" s="145"/>
      <c r="F126" s="145"/>
      <c r="G126" s="145"/>
      <c r="H126" s="145"/>
      <c r="I126" s="145"/>
      <c r="J126" s="145"/>
      <c r="K126" s="145"/>
      <c r="L126" s="145"/>
      <c r="M126" s="145"/>
      <c r="N126" s="145"/>
      <c r="O126" s="145"/>
      <c r="P126" s="145"/>
      <c r="Q126" s="145"/>
    </row>
    <row r="127" spans="3:17" x14ac:dyDescent="0.2">
      <c r="C127" s="145"/>
      <c r="D127" s="145"/>
      <c r="E127" s="145"/>
      <c r="F127" s="145"/>
      <c r="G127" s="145"/>
      <c r="H127" s="145"/>
      <c r="I127" s="145"/>
      <c r="J127" s="145"/>
      <c r="K127" s="145"/>
      <c r="L127" s="145"/>
      <c r="M127" s="145"/>
      <c r="N127" s="145"/>
      <c r="O127" s="145"/>
      <c r="P127" s="145"/>
      <c r="Q127" s="145"/>
    </row>
    <row r="128" spans="3:17" x14ac:dyDescent="0.2">
      <c r="C128" s="145"/>
      <c r="D128" s="145"/>
      <c r="E128" s="145"/>
      <c r="F128" s="145"/>
      <c r="G128" s="145"/>
      <c r="H128" s="145"/>
      <c r="I128" s="145"/>
      <c r="J128" s="145"/>
      <c r="K128" s="145"/>
      <c r="L128" s="145"/>
      <c r="M128" s="145"/>
      <c r="N128" s="145"/>
      <c r="O128" s="145"/>
      <c r="P128" s="145"/>
      <c r="Q128" s="145"/>
    </row>
    <row r="129" spans="3:17" x14ac:dyDescent="0.2">
      <c r="C129" s="145"/>
      <c r="D129" s="145"/>
      <c r="E129" s="145"/>
      <c r="F129" s="145"/>
      <c r="G129" s="145"/>
      <c r="H129" s="145"/>
      <c r="I129" s="145"/>
      <c r="J129" s="145"/>
      <c r="K129" s="145"/>
      <c r="L129" s="145"/>
      <c r="M129" s="145"/>
      <c r="N129" s="145"/>
      <c r="O129" s="145"/>
      <c r="P129" s="145"/>
      <c r="Q129" s="145"/>
    </row>
    <row r="130" spans="3:17" x14ac:dyDescent="0.2">
      <c r="C130" s="145"/>
      <c r="D130" s="145"/>
      <c r="E130" s="145"/>
      <c r="F130" s="145"/>
      <c r="G130" s="145"/>
      <c r="H130" s="145"/>
      <c r="I130" s="145"/>
      <c r="J130" s="145"/>
      <c r="K130" s="145"/>
      <c r="L130" s="145"/>
      <c r="M130" s="145"/>
      <c r="N130" s="145"/>
      <c r="O130" s="145"/>
      <c r="P130" s="145"/>
      <c r="Q130" s="145"/>
    </row>
    <row r="131" spans="3:17" x14ac:dyDescent="0.2">
      <c r="C131" s="145"/>
      <c r="D131" s="145"/>
      <c r="E131" s="145"/>
      <c r="F131" s="145"/>
      <c r="G131" s="145"/>
      <c r="H131" s="145"/>
      <c r="I131" s="145"/>
      <c r="J131" s="145"/>
      <c r="K131" s="145"/>
      <c r="L131" s="145"/>
      <c r="M131" s="145"/>
      <c r="N131" s="145"/>
      <c r="O131" s="145"/>
      <c r="P131" s="145"/>
      <c r="Q131" s="145"/>
    </row>
    <row r="132" spans="3:17" x14ac:dyDescent="0.2">
      <c r="C132" s="145"/>
      <c r="D132" s="145"/>
      <c r="E132" s="145"/>
      <c r="F132" s="145"/>
      <c r="G132" s="145"/>
      <c r="H132" s="145"/>
      <c r="I132" s="145"/>
      <c r="J132" s="145"/>
      <c r="K132" s="145"/>
      <c r="L132" s="145"/>
      <c r="M132" s="145"/>
      <c r="N132" s="145"/>
      <c r="O132" s="145"/>
      <c r="P132" s="145"/>
      <c r="Q132" s="145"/>
    </row>
    <row r="133" spans="3:17" x14ac:dyDescent="0.2">
      <c r="C133" s="145"/>
      <c r="D133" s="145"/>
      <c r="E133" s="145"/>
      <c r="F133" s="145"/>
      <c r="G133" s="145"/>
      <c r="H133" s="145"/>
      <c r="I133" s="145"/>
      <c r="J133" s="145"/>
      <c r="K133" s="145"/>
      <c r="L133" s="145"/>
      <c r="M133" s="145"/>
      <c r="N133" s="145"/>
      <c r="O133" s="145"/>
      <c r="P133" s="145"/>
      <c r="Q133" s="145"/>
    </row>
    <row r="134" spans="3:17" x14ac:dyDescent="0.2">
      <c r="C134" s="145"/>
      <c r="D134" s="145"/>
      <c r="E134" s="145"/>
      <c r="F134" s="145"/>
      <c r="G134" s="145"/>
      <c r="H134" s="145"/>
      <c r="I134" s="145"/>
      <c r="J134" s="145"/>
      <c r="K134" s="145"/>
      <c r="L134" s="145"/>
      <c r="M134" s="145"/>
      <c r="N134" s="145"/>
      <c r="O134" s="145"/>
      <c r="P134" s="145"/>
      <c r="Q134" s="145"/>
    </row>
    <row r="135" spans="3:17" x14ac:dyDescent="0.2">
      <c r="C135" s="145"/>
      <c r="D135" s="145"/>
      <c r="E135" s="145"/>
      <c r="F135" s="145"/>
      <c r="G135" s="145"/>
      <c r="H135" s="145"/>
      <c r="I135" s="145"/>
      <c r="J135" s="145"/>
      <c r="K135" s="145"/>
      <c r="L135" s="145"/>
      <c r="M135" s="145"/>
      <c r="N135" s="145"/>
      <c r="O135" s="145"/>
      <c r="P135" s="145"/>
      <c r="Q135" s="145"/>
    </row>
    <row r="136" spans="3:17" x14ac:dyDescent="0.2">
      <c r="C136" s="145"/>
      <c r="D136" s="145"/>
      <c r="E136" s="145"/>
      <c r="F136" s="145"/>
      <c r="G136" s="145"/>
      <c r="H136" s="145"/>
      <c r="I136" s="145"/>
      <c r="J136" s="145"/>
      <c r="K136" s="145"/>
      <c r="L136" s="145"/>
      <c r="M136" s="145"/>
      <c r="N136" s="145"/>
      <c r="O136" s="145"/>
      <c r="P136" s="145"/>
      <c r="Q136" s="145"/>
    </row>
    <row r="137" spans="3:17" x14ac:dyDescent="0.2">
      <c r="C137" s="145"/>
      <c r="D137" s="145"/>
      <c r="E137" s="145"/>
      <c r="F137" s="145"/>
      <c r="G137" s="145"/>
      <c r="H137" s="145"/>
      <c r="I137" s="145"/>
      <c r="J137" s="145"/>
      <c r="K137" s="145"/>
      <c r="L137" s="145"/>
      <c r="M137" s="145"/>
      <c r="N137" s="145"/>
      <c r="O137" s="145"/>
      <c r="P137" s="145"/>
      <c r="Q137" s="145"/>
    </row>
    <row r="138" spans="3:17" x14ac:dyDescent="0.2">
      <c r="C138" s="145"/>
      <c r="D138" s="145"/>
      <c r="E138" s="145"/>
      <c r="F138" s="145"/>
      <c r="G138" s="145"/>
      <c r="H138" s="145"/>
      <c r="I138" s="145"/>
      <c r="J138" s="145"/>
      <c r="K138" s="145"/>
      <c r="L138" s="145"/>
      <c r="M138" s="145"/>
      <c r="N138" s="145"/>
      <c r="O138" s="145"/>
      <c r="P138" s="145"/>
      <c r="Q138" s="145"/>
    </row>
    <row r="139" spans="3:17" x14ac:dyDescent="0.2">
      <c r="C139" s="145"/>
      <c r="D139" s="145"/>
      <c r="E139" s="145"/>
      <c r="F139" s="145"/>
      <c r="G139" s="145"/>
      <c r="H139" s="145"/>
      <c r="I139" s="145"/>
      <c r="J139" s="145"/>
      <c r="K139" s="145"/>
      <c r="L139" s="145"/>
      <c r="M139" s="145"/>
      <c r="N139" s="145"/>
      <c r="O139" s="145"/>
      <c r="P139" s="145"/>
      <c r="Q139" s="145"/>
    </row>
    <row r="140" spans="3:17" x14ac:dyDescent="0.2">
      <c r="C140" s="145"/>
      <c r="D140" s="145"/>
      <c r="E140" s="145"/>
      <c r="F140" s="145"/>
      <c r="G140" s="145"/>
      <c r="H140" s="145"/>
      <c r="I140" s="145"/>
      <c r="J140" s="145"/>
      <c r="K140" s="145"/>
      <c r="L140" s="145"/>
      <c r="M140" s="145"/>
      <c r="N140" s="145"/>
      <c r="O140" s="145"/>
      <c r="P140" s="145"/>
      <c r="Q140" s="145"/>
    </row>
    <row r="141" spans="3:17" x14ac:dyDescent="0.2">
      <c r="C141" s="145"/>
      <c r="D141" s="145"/>
      <c r="E141" s="145"/>
      <c r="F141" s="145"/>
      <c r="G141" s="145"/>
      <c r="H141" s="145"/>
      <c r="I141" s="145"/>
      <c r="J141" s="145"/>
      <c r="K141" s="145"/>
      <c r="L141" s="145"/>
      <c r="M141" s="145"/>
      <c r="N141" s="145"/>
      <c r="O141" s="145"/>
      <c r="P141" s="145"/>
      <c r="Q141" s="145"/>
    </row>
    <row r="142" spans="3:17" x14ac:dyDescent="0.2">
      <c r="C142" s="145"/>
      <c r="D142" s="145"/>
      <c r="E142" s="145"/>
      <c r="F142" s="145"/>
      <c r="G142" s="145"/>
      <c r="H142" s="145"/>
      <c r="I142" s="145"/>
      <c r="J142" s="145"/>
      <c r="K142" s="145"/>
      <c r="L142" s="145"/>
      <c r="M142" s="145"/>
      <c r="N142" s="145"/>
      <c r="O142" s="145"/>
      <c r="P142" s="145"/>
      <c r="Q142" s="145"/>
    </row>
    <row r="143" spans="3:17" x14ac:dyDescent="0.2">
      <c r="C143" s="145"/>
      <c r="D143" s="145"/>
      <c r="E143" s="145"/>
      <c r="F143" s="145"/>
      <c r="G143" s="145"/>
      <c r="H143" s="145"/>
      <c r="I143" s="145"/>
      <c r="J143" s="145"/>
      <c r="K143" s="145"/>
      <c r="L143" s="145"/>
      <c r="M143" s="145"/>
      <c r="N143" s="145"/>
      <c r="O143" s="145"/>
      <c r="P143" s="145"/>
      <c r="Q143" s="145"/>
    </row>
    <row r="144" spans="3:17" x14ac:dyDescent="0.2">
      <c r="C144" s="145"/>
      <c r="D144" s="145"/>
      <c r="E144" s="145"/>
      <c r="F144" s="145"/>
      <c r="G144" s="145"/>
      <c r="H144" s="145"/>
      <c r="I144" s="145"/>
      <c r="J144" s="145"/>
      <c r="K144" s="145"/>
      <c r="L144" s="145"/>
      <c r="M144" s="145"/>
      <c r="N144" s="145"/>
      <c r="O144" s="145"/>
      <c r="P144" s="145"/>
      <c r="Q144" s="145"/>
    </row>
    <row r="145" spans="3:17" x14ac:dyDescent="0.2">
      <c r="C145" s="145"/>
      <c r="D145" s="145"/>
      <c r="E145" s="145"/>
      <c r="F145" s="145"/>
      <c r="G145" s="145"/>
      <c r="H145" s="145"/>
      <c r="I145" s="145"/>
      <c r="J145" s="145"/>
      <c r="K145" s="145"/>
      <c r="L145" s="145"/>
      <c r="M145" s="145"/>
      <c r="N145" s="145"/>
      <c r="O145" s="145"/>
      <c r="P145" s="145"/>
      <c r="Q145" s="145"/>
    </row>
    <row r="146" spans="3:17" x14ac:dyDescent="0.2">
      <c r="C146" s="145"/>
      <c r="D146" s="145"/>
      <c r="E146" s="145"/>
      <c r="F146" s="145"/>
      <c r="G146" s="145"/>
      <c r="H146" s="145"/>
      <c r="I146" s="145"/>
      <c r="J146" s="145"/>
      <c r="K146" s="145"/>
      <c r="L146" s="145"/>
      <c r="M146" s="145"/>
      <c r="N146" s="145"/>
      <c r="O146" s="145"/>
      <c r="P146" s="145"/>
      <c r="Q146" s="145"/>
    </row>
    <row r="147" spans="3:17" x14ac:dyDescent="0.2">
      <c r="C147" s="145"/>
      <c r="D147" s="145"/>
      <c r="E147" s="145"/>
      <c r="F147" s="145"/>
      <c r="G147" s="145"/>
      <c r="H147" s="145"/>
      <c r="I147" s="145"/>
      <c r="J147" s="145"/>
      <c r="K147" s="145"/>
      <c r="L147" s="145"/>
      <c r="M147" s="145"/>
      <c r="N147" s="145"/>
      <c r="O147" s="145"/>
      <c r="P147" s="145"/>
      <c r="Q147" s="145"/>
    </row>
    <row r="148" spans="3:17" x14ac:dyDescent="0.2">
      <c r="C148" s="145"/>
      <c r="D148" s="145"/>
      <c r="E148" s="145"/>
      <c r="F148" s="145"/>
      <c r="G148" s="145"/>
      <c r="H148" s="145"/>
      <c r="I148" s="145"/>
      <c r="J148" s="145"/>
      <c r="K148" s="145"/>
      <c r="L148" s="145"/>
      <c r="M148" s="145"/>
      <c r="N148" s="145"/>
      <c r="O148" s="145"/>
      <c r="P148" s="145"/>
      <c r="Q148" s="145"/>
    </row>
    <row r="149" spans="3:17" x14ac:dyDescent="0.2">
      <c r="C149" s="145"/>
      <c r="D149" s="145"/>
      <c r="E149" s="145"/>
      <c r="F149" s="145"/>
      <c r="G149" s="145"/>
      <c r="H149" s="145"/>
      <c r="I149" s="145"/>
      <c r="J149" s="145"/>
      <c r="K149" s="145"/>
      <c r="L149" s="145"/>
      <c r="M149" s="145"/>
      <c r="N149" s="145"/>
      <c r="O149" s="145"/>
      <c r="P149" s="145"/>
      <c r="Q149" s="145"/>
    </row>
    <row r="150" spans="3:17" x14ac:dyDescent="0.2">
      <c r="C150" s="145"/>
      <c r="D150" s="145"/>
      <c r="E150" s="145"/>
      <c r="F150" s="145"/>
      <c r="G150" s="145"/>
      <c r="H150" s="145"/>
      <c r="I150" s="145"/>
      <c r="J150" s="145"/>
      <c r="K150" s="145"/>
      <c r="L150" s="145"/>
      <c r="M150" s="145"/>
      <c r="N150" s="145"/>
      <c r="O150" s="145"/>
      <c r="P150" s="145"/>
      <c r="Q150" s="145"/>
    </row>
    <row r="151" spans="3:17" x14ac:dyDescent="0.2">
      <c r="C151" s="145"/>
      <c r="D151" s="145"/>
      <c r="E151" s="145"/>
      <c r="F151" s="145"/>
      <c r="G151" s="145"/>
      <c r="H151" s="145"/>
      <c r="I151" s="145"/>
      <c r="J151" s="145"/>
      <c r="K151" s="145"/>
      <c r="L151" s="145"/>
      <c r="M151" s="145"/>
      <c r="N151" s="145"/>
      <c r="O151" s="145"/>
      <c r="P151" s="145"/>
      <c r="Q151" s="145"/>
    </row>
    <row r="152" spans="3:17" x14ac:dyDescent="0.2">
      <c r="C152" s="145"/>
      <c r="D152" s="145"/>
      <c r="E152" s="145"/>
      <c r="F152" s="145"/>
      <c r="G152" s="145"/>
      <c r="H152" s="145"/>
      <c r="I152" s="145"/>
      <c r="J152" s="145"/>
      <c r="K152" s="145"/>
      <c r="L152" s="145"/>
      <c r="M152" s="145"/>
      <c r="N152" s="145"/>
      <c r="O152" s="145"/>
      <c r="P152" s="145"/>
      <c r="Q152" s="145"/>
    </row>
    <row r="153" spans="3:17" x14ac:dyDescent="0.2">
      <c r="C153" s="145"/>
      <c r="D153" s="145"/>
      <c r="E153" s="145"/>
      <c r="F153" s="145"/>
      <c r="G153" s="145"/>
      <c r="H153" s="145"/>
      <c r="I153" s="145"/>
      <c r="J153" s="145"/>
      <c r="K153" s="145"/>
      <c r="L153" s="145"/>
      <c r="M153" s="145"/>
      <c r="N153" s="145"/>
      <c r="O153" s="145"/>
      <c r="P153" s="145"/>
      <c r="Q153" s="145"/>
    </row>
    <row r="154" spans="3:17" x14ac:dyDescent="0.2">
      <c r="C154" s="145"/>
      <c r="D154" s="145"/>
      <c r="E154" s="145"/>
      <c r="F154" s="145"/>
      <c r="G154" s="145"/>
      <c r="H154" s="145"/>
      <c r="I154" s="145"/>
      <c r="J154" s="145"/>
      <c r="K154" s="145"/>
      <c r="L154" s="145"/>
      <c r="M154" s="145"/>
      <c r="N154" s="145"/>
      <c r="O154" s="145"/>
      <c r="P154" s="145"/>
      <c r="Q154" s="145"/>
    </row>
    <row r="155" spans="3:17" x14ac:dyDescent="0.2">
      <c r="C155" s="145"/>
      <c r="D155" s="145"/>
      <c r="E155" s="145"/>
      <c r="F155" s="145"/>
      <c r="G155" s="145"/>
      <c r="H155" s="145"/>
      <c r="I155" s="145"/>
      <c r="J155" s="145"/>
      <c r="K155" s="145"/>
      <c r="L155" s="145"/>
      <c r="M155" s="145"/>
      <c r="N155" s="145"/>
      <c r="O155" s="145"/>
      <c r="P155" s="145"/>
      <c r="Q155" s="145"/>
    </row>
    <row r="156" spans="3:17" x14ac:dyDescent="0.2">
      <c r="C156" s="145"/>
      <c r="D156" s="145"/>
      <c r="E156" s="145"/>
      <c r="F156" s="145"/>
      <c r="G156" s="145"/>
      <c r="H156" s="145"/>
      <c r="I156" s="145"/>
      <c r="J156" s="145"/>
      <c r="K156" s="145"/>
      <c r="L156" s="145"/>
      <c r="M156" s="145"/>
      <c r="N156" s="145"/>
      <c r="O156" s="145"/>
      <c r="P156" s="145"/>
      <c r="Q156" s="145"/>
    </row>
    <row r="157" spans="3:17" x14ac:dyDescent="0.2">
      <c r="C157" s="145"/>
      <c r="D157" s="145"/>
      <c r="E157" s="145"/>
      <c r="F157" s="145"/>
      <c r="G157" s="145"/>
      <c r="H157" s="145"/>
      <c r="I157" s="145"/>
      <c r="J157" s="145"/>
      <c r="K157" s="145"/>
      <c r="L157" s="145"/>
      <c r="M157" s="145"/>
      <c r="N157" s="145"/>
      <c r="O157" s="145"/>
      <c r="P157" s="145"/>
      <c r="Q157" s="145"/>
    </row>
    <row r="158" spans="3:17" x14ac:dyDescent="0.2">
      <c r="C158" s="145"/>
      <c r="D158" s="145"/>
      <c r="E158" s="145"/>
      <c r="F158" s="145"/>
      <c r="G158" s="145"/>
      <c r="H158" s="145"/>
      <c r="I158" s="145"/>
      <c r="J158" s="145"/>
      <c r="K158" s="145"/>
      <c r="L158" s="145"/>
      <c r="M158" s="145"/>
      <c r="N158" s="145"/>
      <c r="O158" s="145"/>
      <c r="P158" s="145"/>
      <c r="Q158" s="145"/>
    </row>
    <row r="159" spans="3:17" x14ac:dyDescent="0.2">
      <c r="C159" s="145"/>
      <c r="D159" s="145"/>
      <c r="E159" s="145"/>
      <c r="F159" s="145"/>
      <c r="G159" s="145"/>
      <c r="H159" s="145"/>
      <c r="I159" s="145"/>
      <c r="J159" s="145"/>
      <c r="K159" s="145"/>
      <c r="L159" s="145"/>
      <c r="M159" s="145"/>
      <c r="N159" s="145"/>
      <c r="O159" s="145"/>
      <c r="P159" s="145"/>
      <c r="Q159" s="145"/>
    </row>
    <row r="160" spans="3:17" x14ac:dyDescent="0.2">
      <c r="C160" s="145"/>
      <c r="D160" s="145"/>
      <c r="E160" s="145"/>
      <c r="F160" s="145"/>
      <c r="G160" s="145"/>
      <c r="H160" s="145"/>
      <c r="I160" s="145"/>
      <c r="J160" s="145"/>
      <c r="K160" s="145"/>
      <c r="L160" s="145"/>
      <c r="M160" s="145"/>
      <c r="N160" s="145"/>
      <c r="O160" s="145"/>
      <c r="P160" s="145"/>
      <c r="Q160" s="145"/>
    </row>
    <row r="161" spans="3:17" x14ac:dyDescent="0.2">
      <c r="C161" s="145"/>
      <c r="D161" s="145"/>
      <c r="E161" s="145"/>
      <c r="F161" s="145"/>
      <c r="G161" s="145"/>
      <c r="H161" s="145"/>
      <c r="I161" s="145"/>
      <c r="J161" s="145"/>
      <c r="K161" s="145"/>
      <c r="L161" s="145"/>
      <c r="M161" s="145"/>
      <c r="N161" s="145"/>
      <c r="O161" s="145"/>
      <c r="P161" s="145"/>
      <c r="Q161" s="145"/>
    </row>
    <row r="162" spans="3:17" x14ac:dyDescent="0.2">
      <c r="C162" s="145"/>
      <c r="D162" s="145"/>
      <c r="E162" s="145"/>
      <c r="F162" s="145"/>
      <c r="G162" s="145"/>
      <c r="H162" s="145"/>
      <c r="I162" s="145"/>
      <c r="J162" s="145"/>
      <c r="K162" s="145"/>
      <c r="L162" s="145"/>
      <c r="M162" s="145"/>
      <c r="N162" s="145"/>
      <c r="O162" s="145"/>
      <c r="P162" s="145"/>
      <c r="Q162" s="145"/>
    </row>
    <row r="163" spans="3:17" x14ac:dyDescent="0.2">
      <c r="C163" s="145"/>
      <c r="D163" s="145"/>
      <c r="E163" s="145"/>
      <c r="F163" s="145"/>
      <c r="G163" s="145"/>
      <c r="H163" s="145"/>
      <c r="I163" s="145"/>
      <c r="J163" s="145"/>
      <c r="K163" s="145"/>
      <c r="L163" s="145"/>
      <c r="M163" s="145"/>
      <c r="N163" s="145"/>
      <c r="O163" s="145"/>
      <c r="P163" s="145"/>
      <c r="Q163" s="145"/>
    </row>
    <row r="164" spans="3:17" x14ac:dyDescent="0.2">
      <c r="C164" s="145"/>
      <c r="D164" s="145"/>
      <c r="E164" s="145"/>
      <c r="F164" s="145"/>
      <c r="G164" s="145"/>
      <c r="H164" s="145"/>
      <c r="I164" s="145"/>
      <c r="J164" s="145"/>
      <c r="K164" s="145"/>
      <c r="L164" s="145"/>
      <c r="M164" s="145"/>
      <c r="N164" s="145"/>
      <c r="O164" s="145"/>
      <c r="P164" s="145"/>
      <c r="Q164" s="145"/>
    </row>
    <row r="165" spans="3:17" x14ac:dyDescent="0.2">
      <c r="C165" s="145"/>
      <c r="D165" s="145"/>
      <c r="E165" s="145"/>
      <c r="F165" s="145"/>
      <c r="G165" s="145"/>
      <c r="H165" s="145"/>
      <c r="I165" s="145"/>
      <c r="J165" s="145"/>
      <c r="K165" s="145"/>
      <c r="L165" s="145"/>
      <c r="M165" s="145"/>
      <c r="N165" s="145"/>
      <c r="O165" s="145"/>
      <c r="P165" s="145"/>
      <c r="Q165" s="145"/>
    </row>
    <row r="166" spans="3:17" x14ac:dyDescent="0.2">
      <c r="C166" s="145"/>
      <c r="D166" s="145"/>
      <c r="E166" s="145"/>
      <c r="F166" s="145"/>
      <c r="G166" s="145"/>
      <c r="H166" s="145"/>
      <c r="I166" s="145"/>
      <c r="J166" s="145"/>
      <c r="K166" s="145"/>
      <c r="L166" s="145"/>
      <c r="M166" s="145"/>
      <c r="N166" s="145"/>
      <c r="O166" s="145"/>
      <c r="P166" s="145"/>
      <c r="Q166" s="145"/>
    </row>
    <row r="167" spans="3:17" x14ac:dyDescent="0.2">
      <c r="C167" s="145"/>
      <c r="D167" s="145"/>
      <c r="E167" s="145"/>
      <c r="F167" s="145"/>
      <c r="G167" s="145"/>
      <c r="H167" s="145"/>
      <c r="I167" s="145"/>
      <c r="J167" s="145"/>
      <c r="K167" s="145"/>
      <c r="L167" s="145"/>
      <c r="M167" s="145"/>
      <c r="N167" s="145"/>
      <c r="O167" s="145"/>
      <c r="P167" s="145"/>
      <c r="Q167" s="145"/>
    </row>
    <row r="168" spans="3:17" x14ac:dyDescent="0.2">
      <c r="C168" s="145"/>
      <c r="D168" s="145"/>
      <c r="E168" s="145"/>
      <c r="F168" s="145"/>
      <c r="G168" s="145"/>
      <c r="H168" s="145"/>
      <c r="I168" s="145"/>
      <c r="J168" s="145"/>
      <c r="K168" s="145"/>
      <c r="L168" s="145"/>
      <c r="M168" s="145"/>
      <c r="N168" s="145"/>
      <c r="O168" s="145"/>
      <c r="P168" s="145"/>
      <c r="Q168" s="145"/>
    </row>
    <row r="169" spans="3:17" x14ac:dyDescent="0.2">
      <c r="C169" s="145"/>
      <c r="D169" s="145"/>
      <c r="E169" s="145"/>
      <c r="F169" s="145"/>
      <c r="G169" s="145"/>
      <c r="H169" s="145"/>
      <c r="I169" s="145"/>
      <c r="J169" s="145"/>
      <c r="K169" s="145"/>
      <c r="L169" s="145"/>
      <c r="M169" s="145"/>
      <c r="N169" s="145"/>
      <c r="O169" s="145"/>
      <c r="P169" s="145"/>
      <c r="Q169" s="145"/>
    </row>
    <row r="170" spans="3:17" x14ac:dyDescent="0.2">
      <c r="C170" s="145"/>
      <c r="D170" s="145"/>
      <c r="E170" s="145"/>
      <c r="F170" s="145"/>
      <c r="G170" s="145"/>
      <c r="H170" s="145"/>
      <c r="I170" s="145"/>
      <c r="J170" s="145"/>
      <c r="K170" s="145"/>
      <c r="L170" s="145"/>
      <c r="M170" s="145"/>
      <c r="N170" s="145"/>
      <c r="O170" s="145"/>
      <c r="P170" s="145"/>
      <c r="Q170" s="145"/>
    </row>
    <row r="171" spans="3:17" x14ac:dyDescent="0.2">
      <c r="C171" s="145"/>
      <c r="D171" s="145"/>
      <c r="E171" s="145"/>
      <c r="F171" s="145"/>
      <c r="G171" s="145"/>
      <c r="H171" s="145"/>
      <c r="I171" s="145"/>
      <c r="J171" s="145"/>
      <c r="K171" s="145"/>
      <c r="L171" s="145"/>
      <c r="M171" s="145"/>
      <c r="N171" s="145"/>
      <c r="O171" s="145"/>
      <c r="P171" s="145"/>
      <c r="Q171" s="145"/>
    </row>
    <row r="172" spans="3:17" x14ac:dyDescent="0.2">
      <c r="C172" s="145"/>
      <c r="D172" s="145"/>
      <c r="E172" s="145"/>
      <c r="F172" s="145"/>
      <c r="G172" s="145"/>
      <c r="H172" s="145"/>
      <c r="I172" s="145"/>
      <c r="J172" s="145"/>
      <c r="K172" s="145"/>
      <c r="L172" s="145"/>
      <c r="M172" s="145"/>
      <c r="N172" s="145"/>
      <c r="O172" s="145"/>
      <c r="P172" s="145"/>
      <c r="Q172" s="145"/>
    </row>
    <row r="173" spans="3:17" x14ac:dyDescent="0.2">
      <c r="C173" s="145"/>
      <c r="D173" s="145"/>
      <c r="E173" s="145"/>
      <c r="F173" s="145"/>
      <c r="G173" s="145"/>
      <c r="H173" s="145"/>
      <c r="I173" s="145"/>
      <c r="J173" s="145"/>
      <c r="K173" s="145"/>
      <c r="L173" s="145"/>
      <c r="M173" s="145"/>
      <c r="N173" s="145"/>
      <c r="O173" s="145"/>
      <c r="P173" s="145"/>
      <c r="Q173" s="145"/>
    </row>
    <row r="174" spans="3:17" x14ac:dyDescent="0.2">
      <c r="C174" s="145"/>
      <c r="D174" s="145"/>
      <c r="E174" s="145"/>
      <c r="F174" s="145"/>
      <c r="G174" s="145"/>
      <c r="H174" s="145"/>
      <c r="I174" s="145"/>
      <c r="J174" s="145"/>
      <c r="K174" s="145"/>
      <c r="L174" s="145"/>
      <c r="M174" s="145"/>
      <c r="N174" s="145"/>
      <c r="O174" s="145"/>
      <c r="P174" s="145"/>
      <c r="Q174" s="145"/>
    </row>
    <row r="175" spans="3:17" x14ac:dyDescent="0.2">
      <c r="C175" s="145"/>
      <c r="D175" s="145"/>
      <c r="E175" s="145"/>
      <c r="F175" s="145"/>
      <c r="G175" s="145"/>
      <c r="H175" s="145"/>
      <c r="I175" s="145"/>
      <c r="J175" s="145"/>
      <c r="K175" s="145"/>
      <c r="L175" s="145"/>
      <c r="M175" s="145"/>
      <c r="N175" s="145"/>
      <c r="O175" s="145"/>
      <c r="P175" s="145"/>
      <c r="Q175" s="145"/>
    </row>
    <row r="176" spans="3:17" x14ac:dyDescent="0.2">
      <c r="C176" s="145"/>
      <c r="D176" s="145"/>
      <c r="E176" s="145"/>
      <c r="F176" s="145"/>
      <c r="G176" s="145"/>
      <c r="H176" s="145"/>
      <c r="I176" s="145"/>
      <c r="J176" s="145"/>
      <c r="K176" s="145"/>
      <c r="L176" s="145"/>
      <c r="M176" s="145"/>
      <c r="N176" s="145"/>
      <c r="O176" s="145"/>
      <c r="P176" s="145"/>
      <c r="Q176" s="145"/>
    </row>
    <row r="177" spans="3:17" x14ac:dyDescent="0.2">
      <c r="C177" s="145"/>
      <c r="D177" s="145"/>
      <c r="E177" s="145"/>
      <c r="F177" s="145"/>
      <c r="G177" s="145"/>
      <c r="H177" s="145"/>
      <c r="I177" s="145"/>
      <c r="J177" s="145"/>
      <c r="K177" s="145"/>
      <c r="L177" s="145"/>
      <c r="M177" s="145"/>
      <c r="N177" s="145"/>
      <c r="O177" s="145"/>
      <c r="P177" s="145"/>
      <c r="Q177" s="145"/>
    </row>
    <row r="178" spans="3:17" x14ac:dyDescent="0.2">
      <c r="C178" s="145"/>
      <c r="D178" s="145"/>
      <c r="E178" s="145"/>
      <c r="F178" s="145"/>
      <c r="G178" s="145"/>
      <c r="H178" s="145"/>
      <c r="I178" s="145"/>
      <c r="J178" s="145"/>
      <c r="K178" s="145"/>
      <c r="L178" s="145"/>
      <c r="M178" s="145"/>
      <c r="N178" s="145"/>
      <c r="O178" s="145"/>
      <c r="P178" s="145"/>
      <c r="Q178" s="145"/>
    </row>
    <row r="179" spans="3:17" x14ac:dyDescent="0.2">
      <c r="C179" s="145"/>
      <c r="D179" s="145"/>
      <c r="E179" s="145"/>
      <c r="F179" s="145"/>
      <c r="G179" s="145"/>
      <c r="H179" s="145"/>
      <c r="I179" s="145"/>
      <c r="J179" s="145"/>
      <c r="K179" s="145"/>
      <c r="L179" s="145"/>
      <c r="M179" s="145"/>
      <c r="N179" s="145"/>
      <c r="O179" s="145"/>
      <c r="P179" s="145"/>
      <c r="Q179" s="145"/>
    </row>
    <row r="180" spans="3:17" x14ac:dyDescent="0.2">
      <c r="C180" s="145"/>
      <c r="D180" s="145"/>
      <c r="E180" s="145"/>
      <c r="F180" s="145"/>
      <c r="G180" s="145"/>
      <c r="H180" s="145"/>
      <c r="I180" s="145"/>
      <c r="J180" s="145"/>
      <c r="K180" s="145"/>
      <c r="L180" s="145"/>
      <c r="M180" s="145"/>
      <c r="N180" s="145"/>
      <c r="O180" s="145"/>
      <c r="P180" s="145"/>
      <c r="Q180" s="145"/>
    </row>
    <row r="181" spans="3:17" x14ac:dyDescent="0.2">
      <c r="C181" s="145"/>
      <c r="D181" s="145"/>
      <c r="E181" s="145"/>
      <c r="F181" s="145"/>
      <c r="G181" s="145"/>
      <c r="H181" s="145"/>
      <c r="I181" s="145"/>
      <c r="J181" s="145"/>
      <c r="K181" s="145"/>
      <c r="L181" s="145"/>
      <c r="M181" s="145"/>
      <c r="N181" s="145"/>
      <c r="O181" s="145"/>
      <c r="P181" s="145"/>
      <c r="Q181" s="145"/>
    </row>
    <row r="182" spans="3:17" x14ac:dyDescent="0.2">
      <c r="C182" s="145"/>
      <c r="D182" s="145"/>
      <c r="E182" s="145"/>
      <c r="F182" s="145"/>
      <c r="G182" s="145"/>
      <c r="H182" s="145"/>
      <c r="I182" s="145"/>
      <c r="J182" s="145"/>
      <c r="K182" s="145"/>
      <c r="L182" s="145"/>
      <c r="M182" s="145"/>
      <c r="N182" s="145"/>
      <c r="O182" s="145"/>
      <c r="P182" s="145"/>
      <c r="Q182" s="145"/>
    </row>
    <row r="183" spans="3:17" x14ac:dyDescent="0.2">
      <c r="C183" s="145"/>
      <c r="D183" s="145"/>
      <c r="E183" s="145"/>
      <c r="F183" s="145"/>
      <c r="G183" s="145"/>
      <c r="H183" s="145"/>
      <c r="I183" s="145"/>
      <c r="J183" s="145"/>
      <c r="K183" s="145"/>
      <c r="L183" s="145"/>
      <c r="M183" s="145"/>
      <c r="N183" s="145"/>
      <c r="O183" s="145"/>
      <c r="P183" s="145"/>
      <c r="Q183" s="145"/>
    </row>
    <row r="184" spans="3:17" x14ac:dyDescent="0.2">
      <c r="C184" s="145"/>
      <c r="D184" s="145"/>
      <c r="E184" s="145"/>
      <c r="F184" s="145"/>
      <c r="G184" s="145"/>
      <c r="H184" s="145"/>
      <c r="I184" s="145"/>
      <c r="J184" s="145"/>
      <c r="K184" s="145"/>
      <c r="L184" s="145"/>
      <c r="M184" s="145"/>
      <c r="N184" s="145"/>
      <c r="O184" s="145"/>
      <c r="P184" s="145"/>
      <c r="Q184" s="145"/>
    </row>
    <row r="185" spans="3:17" x14ac:dyDescent="0.2">
      <c r="C185" s="145"/>
      <c r="D185" s="145"/>
      <c r="E185" s="145"/>
      <c r="F185" s="145"/>
      <c r="G185" s="145"/>
      <c r="H185" s="145"/>
      <c r="I185" s="145"/>
      <c r="J185" s="145"/>
      <c r="K185" s="145"/>
      <c r="L185" s="145"/>
      <c r="M185" s="145"/>
      <c r="N185" s="145"/>
      <c r="O185" s="145"/>
      <c r="P185" s="145"/>
      <c r="Q185" s="145"/>
    </row>
    <row r="186" spans="3:17" x14ac:dyDescent="0.2">
      <c r="C186" s="145"/>
      <c r="D186" s="145"/>
      <c r="E186" s="145"/>
      <c r="F186" s="145"/>
      <c r="G186" s="145"/>
      <c r="H186" s="145"/>
      <c r="I186" s="145"/>
      <c r="J186" s="145"/>
      <c r="K186" s="145"/>
      <c r="L186" s="145"/>
      <c r="M186" s="145"/>
      <c r="N186" s="145"/>
      <c r="O186" s="145"/>
      <c r="P186" s="145"/>
      <c r="Q186" s="145"/>
    </row>
    <row r="187" spans="3:17" x14ac:dyDescent="0.2">
      <c r="C187" s="145"/>
      <c r="D187" s="145"/>
      <c r="E187" s="145"/>
      <c r="F187" s="145"/>
      <c r="G187" s="145"/>
      <c r="H187" s="145"/>
      <c r="I187" s="145"/>
      <c r="J187" s="145"/>
      <c r="K187" s="145"/>
      <c r="L187" s="145"/>
      <c r="M187" s="145"/>
      <c r="N187" s="145"/>
      <c r="O187" s="145"/>
      <c r="P187" s="145"/>
      <c r="Q187" s="145"/>
    </row>
    <row r="188" spans="3:17" x14ac:dyDescent="0.2">
      <c r="C188" s="145"/>
      <c r="D188" s="145"/>
      <c r="E188" s="145"/>
      <c r="F188" s="145"/>
      <c r="G188" s="145"/>
      <c r="H188" s="145"/>
      <c r="I188" s="145"/>
      <c r="J188" s="145"/>
      <c r="K188" s="145"/>
      <c r="L188" s="145"/>
      <c r="M188" s="145"/>
      <c r="N188" s="145"/>
      <c r="O188" s="145"/>
      <c r="P188" s="145"/>
      <c r="Q188" s="145"/>
    </row>
    <row r="189" spans="3:17" x14ac:dyDescent="0.2">
      <c r="C189" s="145"/>
      <c r="D189" s="145"/>
      <c r="E189" s="145"/>
      <c r="F189" s="145"/>
      <c r="G189" s="145"/>
      <c r="H189" s="145"/>
      <c r="I189" s="145"/>
      <c r="J189" s="145"/>
      <c r="K189" s="145"/>
      <c r="L189" s="145"/>
      <c r="M189" s="145"/>
      <c r="N189" s="145"/>
      <c r="O189" s="145"/>
      <c r="P189" s="145"/>
      <c r="Q189" s="145"/>
    </row>
    <row r="190" spans="3:17" x14ac:dyDescent="0.2">
      <c r="C190" s="145"/>
      <c r="D190" s="145"/>
      <c r="E190" s="145"/>
      <c r="F190" s="145"/>
      <c r="G190" s="145"/>
      <c r="H190" s="145"/>
      <c r="I190" s="145"/>
      <c r="J190" s="145"/>
      <c r="K190" s="145"/>
      <c r="L190" s="145"/>
      <c r="M190" s="145"/>
      <c r="N190" s="145"/>
      <c r="O190" s="145"/>
      <c r="P190" s="145"/>
      <c r="Q190" s="145"/>
    </row>
    <row r="191" spans="3:17" x14ac:dyDescent="0.2">
      <c r="C191" s="145"/>
      <c r="D191" s="145"/>
      <c r="E191" s="145"/>
      <c r="F191" s="145"/>
      <c r="G191" s="145"/>
      <c r="H191" s="145"/>
      <c r="I191" s="145"/>
      <c r="J191" s="145"/>
      <c r="K191" s="145"/>
      <c r="L191" s="145"/>
      <c r="M191" s="145"/>
      <c r="N191" s="145"/>
      <c r="O191" s="145"/>
      <c r="P191" s="145"/>
      <c r="Q191" s="145"/>
    </row>
    <row r="192" spans="3:17" x14ac:dyDescent="0.2">
      <c r="C192" s="145"/>
      <c r="D192" s="145"/>
      <c r="E192" s="145"/>
      <c r="F192" s="145"/>
      <c r="G192" s="145"/>
      <c r="H192" s="145"/>
      <c r="I192" s="145"/>
      <c r="J192" s="145"/>
      <c r="K192" s="145"/>
      <c r="L192" s="145"/>
      <c r="M192" s="145"/>
      <c r="N192" s="145"/>
      <c r="O192" s="145"/>
      <c r="P192" s="145"/>
      <c r="Q192" s="145"/>
    </row>
    <row r="193" spans="3:17" x14ac:dyDescent="0.2">
      <c r="C193" s="145"/>
      <c r="D193" s="145"/>
      <c r="E193" s="145"/>
      <c r="F193" s="145"/>
      <c r="G193" s="145"/>
      <c r="H193" s="145"/>
      <c r="I193" s="145"/>
      <c r="J193" s="145"/>
      <c r="K193" s="145"/>
      <c r="L193" s="145"/>
      <c r="M193" s="145"/>
      <c r="N193" s="145"/>
      <c r="O193" s="145"/>
      <c r="P193" s="145"/>
      <c r="Q193" s="145"/>
    </row>
    <row r="194" spans="3:17" x14ac:dyDescent="0.2">
      <c r="C194" s="145"/>
      <c r="D194" s="145"/>
      <c r="E194" s="145"/>
      <c r="F194" s="145"/>
      <c r="G194" s="145"/>
      <c r="H194" s="145"/>
      <c r="I194" s="145"/>
      <c r="J194" s="145"/>
      <c r="K194" s="145"/>
      <c r="L194" s="145"/>
      <c r="M194" s="145"/>
      <c r="N194" s="145"/>
      <c r="O194" s="145"/>
      <c r="P194" s="145"/>
      <c r="Q194" s="145"/>
    </row>
    <row r="195" spans="3:17" x14ac:dyDescent="0.2">
      <c r="C195" s="145"/>
      <c r="D195" s="145"/>
      <c r="E195" s="145"/>
      <c r="F195" s="145"/>
      <c r="G195" s="145"/>
      <c r="H195" s="145"/>
      <c r="I195" s="145"/>
      <c r="J195" s="145"/>
      <c r="K195" s="145"/>
      <c r="L195" s="145"/>
      <c r="M195" s="145"/>
      <c r="N195" s="145"/>
      <c r="O195" s="145"/>
      <c r="P195" s="145"/>
      <c r="Q195" s="145"/>
    </row>
    <row r="196" spans="3:17" x14ac:dyDescent="0.2">
      <c r="C196" s="145"/>
      <c r="D196" s="145"/>
      <c r="E196" s="145"/>
      <c r="F196" s="145"/>
      <c r="G196" s="145"/>
      <c r="H196" s="145"/>
      <c r="I196" s="145"/>
      <c r="J196" s="145"/>
      <c r="K196" s="145"/>
      <c r="L196" s="145"/>
      <c r="M196" s="145"/>
      <c r="N196" s="145"/>
      <c r="O196" s="145"/>
      <c r="P196" s="145"/>
      <c r="Q196" s="145"/>
    </row>
    <row r="197" spans="3:17" x14ac:dyDescent="0.2">
      <c r="C197" s="145"/>
      <c r="D197" s="145"/>
      <c r="E197" s="145"/>
      <c r="F197" s="145"/>
      <c r="G197" s="145"/>
      <c r="H197" s="145"/>
      <c r="I197" s="145"/>
      <c r="J197" s="145"/>
      <c r="K197" s="145"/>
      <c r="L197" s="145"/>
      <c r="M197" s="145"/>
      <c r="N197" s="145"/>
      <c r="O197" s="145"/>
      <c r="P197" s="145"/>
      <c r="Q197" s="145"/>
    </row>
    <row r="198" spans="3:17" x14ac:dyDescent="0.2">
      <c r="C198" s="145"/>
      <c r="D198" s="145"/>
      <c r="E198" s="145"/>
      <c r="F198" s="145"/>
      <c r="G198" s="145"/>
      <c r="H198" s="145"/>
      <c r="I198" s="145"/>
      <c r="J198" s="145"/>
      <c r="K198" s="145"/>
      <c r="L198" s="145"/>
      <c r="M198" s="145"/>
      <c r="N198" s="145"/>
      <c r="O198" s="145"/>
      <c r="P198" s="145"/>
      <c r="Q198" s="145"/>
    </row>
    <row r="199" spans="3:17" x14ac:dyDescent="0.2">
      <c r="C199" s="145"/>
      <c r="D199" s="145"/>
      <c r="E199" s="145"/>
      <c r="F199" s="145"/>
      <c r="G199" s="145"/>
      <c r="H199" s="145"/>
      <c r="I199" s="145"/>
      <c r="J199" s="145"/>
      <c r="K199" s="145"/>
      <c r="L199" s="145"/>
      <c r="M199" s="145"/>
      <c r="N199" s="145"/>
      <c r="O199" s="145"/>
      <c r="P199" s="145"/>
      <c r="Q199" s="145"/>
    </row>
    <row r="200" spans="3:17" x14ac:dyDescent="0.2">
      <c r="C200" s="145"/>
      <c r="D200" s="145"/>
      <c r="E200" s="145"/>
      <c r="F200" s="145"/>
      <c r="G200" s="145"/>
      <c r="H200" s="145"/>
      <c r="I200" s="145"/>
      <c r="J200" s="145"/>
      <c r="K200" s="145"/>
      <c r="L200" s="145"/>
      <c r="M200" s="145"/>
      <c r="N200" s="145"/>
      <c r="O200" s="145"/>
      <c r="P200" s="145"/>
      <c r="Q200" s="145"/>
    </row>
    <row r="201" spans="3:17" x14ac:dyDescent="0.2">
      <c r="C201" s="145"/>
      <c r="D201" s="145"/>
      <c r="E201" s="145"/>
      <c r="F201" s="145"/>
      <c r="G201" s="145"/>
      <c r="H201" s="145"/>
      <c r="I201" s="145"/>
      <c r="J201" s="145"/>
      <c r="K201" s="145"/>
      <c r="L201" s="145"/>
      <c r="M201" s="145"/>
      <c r="N201" s="145"/>
      <c r="O201" s="145"/>
      <c r="P201" s="145"/>
      <c r="Q201" s="145"/>
    </row>
    <row r="202" spans="3:17" x14ac:dyDescent="0.2">
      <c r="C202" s="145"/>
      <c r="D202" s="145"/>
      <c r="E202" s="145"/>
      <c r="F202" s="145"/>
      <c r="G202" s="145"/>
      <c r="H202" s="145"/>
      <c r="I202" s="145"/>
      <c r="J202" s="145"/>
      <c r="K202" s="145"/>
      <c r="L202" s="145"/>
      <c r="M202" s="145"/>
      <c r="N202" s="145"/>
      <c r="O202" s="145"/>
      <c r="P202" s="145"/>
      <c r="Q202" s="145"/>
    </row>
    <row r="203" spans="3:17" x14ac:dyDescent="0.2">
      <c r="C203" s="145"/>
      <c r="D203" s="145"/>
      <c r="E203" s="145"/>
      <c r="F203" s="145"/>
      <c r="G203" s="145"/>
      <c r="H203" s="145"/>
      <c r="I203" s="145"/>
      <c r="J203" s="145"/>
      <c r="K203" s="145"/>
      <c r="L203" s="145"/>
      <c r="M203" s="145"/>
      <c r="N203" s="145"/>
      <c r="O203" s="145"/>
      <c r="P203" s="145"/>
      <c r="Q203" s="145"/>
    </row>
    <row r="204" spans="3:17" x14ac:dyDescent="0.2">
      <c r="C204" s="145"/>
      <c r="D204" s="145"/>
      <c r="E204" s="145"/>
      <c r="F204" s="145"/>
      <c r="G204" s="145"/>
      <c r="H204" s="145"/>
      <c r="I204" s="145"/>
      <c r="J204" s="145"/>
      <c r="K204" s="145"/>
      <c r="L204" s="145"/>
      <c r="M204" s="145"/>
      <c r="N204" s="145"/>
      <c r="O204" s="145"/>
      <c r="P204" s="145"/>
      <c r="Q204" s="145"/>
    </row>
    <row r="205" spans="3:17" x14ac:dyDescent="0.2">
      <c r="C205" s="145"/>
      <c r="D205" s="145"/>
      <c r="E205" s="145"/>
      <c r="F205" s="145"/>
      <c r="G205" s="145"/>
      <c r="H205" s="145"/>
      <c r="I205" s="145"/>
      <c r="J205" s="145"/>
      <c r="K205" s="145"/>
      <c r="L205" s="145"/>
      <c r="M205" s="145"/>
      <c r="N205" s="145"/>
      <c r="O205" s="145"/>
      <c r="P205" s="145"/>
      <c r="Q205" s="145"/>
    </row>
    <row r="206" spans="3:17" x14ac:dyDescent="0.2">
      <c r="C206" s="145"/>
      <c r="D206" s="145"/>
      <c r="E206" s="145"/>
      <c r="F206" s="145"/>
      <c r="G206" s="145"/>
      <c r="H206" s="145"/>
      <c r="I206" s="145"/>
      <c r="J206" s="145"/>
      <c r="K206" s="145"/>
      <c r="L206" s="145"/>
      <c r="M206" s="145"/>
      <c r="N206" s="145"/>
      <c r="O206" s="145"/>
      <c r="P206" s="145"/>
      <c r="Q206" s="145"/>
    </row>
    <row r="207" spans="3:17" x14ac:dyDescent="0.2">
      <c r="C207" s="145"/>
      <c r="D207" s="145"/>
      <c r="E207" s="145"/>
      <c r="F207" s="145"/>
      <c r="G207" s="145"/>
      <c r="H207" s="145"/>
      <c r="I207" s="145"/>
      <c r="J207" s="145"/>
      <c r="K207" s="145"/>
      <c r="L207" s="145"/>
      <c r="M207" s="145"/>
      <c r="N207" s="145"/>
      <c r="O207" s="145"/>
      <c r="P207" s="145"/>
      <c r="Q207" s="145"/>
    </row>
    <row r="208" spans="3:17" x14ac:dyDescent="0.2">
      <c r="C208" s="145"/>
      <c r="D208" s="145"/>
      <c r="E208" s="145"/>
      <c r="F208" s="145"/>
      <c r="G208" s="145"/>
      <c r="H208" s="145"/>
      <c r="I208" s="145"/>
      <c r="J208" s="145"/>
      <c r="K208" s="145"/>
      <c r="L208" s="145"/>
      <c r="M208" s="145"/>
      <c r="N208" s="145"/>
      <c r="O208" s="145"/>
      <c r="P208" s="145"/>
      <c r="Q208" s="145"/>
    </row>
    <row r="209" spans="3:17" x14ac:dyDescent="0.2">
      <c r="C209" s="145"/>
      <c r="D209" s="145"/>
      <c r="E209" s="145"/>
      <c r="F209" s="145"/>
      <c r="G209" s="145"/>
      <c r="H209" s="145"/>
      <c r="I209" s="145"/>
      <c r="J209" s="145"/>
      <c r="K209" s="145"/>
      <c r="L209" s="145"/>
      <c r="M209" s="145"/>
      <c r="N209" s="145"/>
      <c r="O209" s="145"/>
      <c r="P209" s="145"/>
      <c r="Q209" s="145"/>
    </row>
    <row r="210" spans="3:17" x14ac:dyDescent="0.2">
      <c r="C210" s="145"/>
      <c r="D210" s="145"/>
      <c r="E210" s="145"/>
      <c r="F210" s="145"/>
      <c r="G210" s="145"/>
      <c r="H210" s="145"/>
      <c r="I210" s="145"/>
      <c r="J210" s="145"/>
      <c r="K210" s="145"/>
      <c r="L210" s="145"/>
      <c r="M210" s="145"/>
      <c r="N210" s="145"/>
      <c r="O210" s="145"/>
      <c r="P210" s="145"/>
      <c r="Q210" s="145"/>
    </row>
    <row r="211" spans="3:17" x14ac:dyDescent="0.2">
      <c r="C211" s="145"/>
      <c r="D211" s="145"/>
      <c r="E211" s="145"/>
      <c r="F211" s="145"/>
      <c r="G211" s="145"/>
      <c r="H211" s="145"/>
      <c r="I211" s="145"/>
      <c r="J211" s="145"/>
      <c r="K211" s="145"/>
      <c r="L211" s="145"/>
      <c r="M211" s="145"/>
      <c r="N211" s="145"/>
      <c r="O211" s="145"/>
      <c r="P211" s="145"/>
      <c r="Q211" s="145"/>
    </row>
    <row r="212" spans="3:17" x14ac:dyDescent="0.2">
      <c r="C212" s="145"/>
      <c r="D212" s="145"/>
      <c r="E212" s="145"/>
      <c r="F212" s="145"/>
      <c r="G212" s="145"/>
      <c r="H212" s="145"/>
      <c r="I212" s="145"/>
      <c r="J212" s="145"/>
      <c r="K212" s="145"/>
      <c r="L212" s="145"/>
      <c r="M212" s="145"/>
      <c r="N212" s="145"/>
      <c r="O212" s="145"/>
      <c r="P212" s="145"/>
      <c r="Q212" s="145"/>
    </row>
    <row r="213" spans="3:17" x14ac:dyDescent="0.2">
      <c r="C213" s="145"/>
      <c r="D213" s="145"/>
      <c r="E213" s="145"/>
      <c r="F213" s="145"/>
      <c r="G213" s="145"/>
      <c r="H213" s="145"/>
      <c r="I213" s="145"/>
      <c r="J213" s="145"/>
      <c r="K213" s="145"/>
      <c r="L213" s="145"/>
      <c r="M213" s="145"/>
      <c r="N213" s="145"/>
      <c r="O213" s="145"/>
      <c r="P213" s="145"/>
      <c r="Q213" s="145"/>
    </row>
    <row r="214" spans="3:17" x14ac:dyDescent="0.2">
      <c r="C214" s="145"/>
      <c r="D214" s="145"/>
      <c r="E214" s="145"/>
      <c r="F214" s="145"/>
      <c r="G214" s="145"/>
      <c r="H214" s="145"/>
      <c r="I214" s="145"/>
      <c r="J214" s="145"/>
      <c r="K214" s="145"/>
      <c r="L214" s="145"/>
      <c r="M214" s="145"/>
      <c r="N214" s="145"/>
      <c r="O214" s="145"/>
      <c r="P214" s="145"/>
      <c r="Q214" s="145"/>
    </row>
    <row r="215" spans="3:17" x14ac:dyDescent="0.2">
      <c r="C215" s="145"/>
      <c r="D215" s="145"/>
      <c r="E215" s="145"/>
      <c r="F215" s="145"/>
      <c r="G215" s="145"/>
      <c r="H215" s="145"/>
      <c r="I215" s="145"/>
      <c r="J215" s="145"/>
      <c r="K215" s="145"/>
      <c r="L215" s="145"/>
      <c r="M215" s="145"/>
      <c r="N215" s="145"/>
      <c r="O215" s="145"/>
      <c r="P215" s="145"/>
      <c r="Q215" s="145"/>
    </row>
    <row r="216" spans="3:17" x14ac:dyDescent="0.2">
      <c r="C216" s="145"/>
      <c r="D216" s="145"/>
      <c r="E216" s="145"/>
      <c r="F216" s="145"/>
      <c r="G216" s="145"/>
      <c r="H216" s="145"/>
      <c r="I216" s="145"/>
      <c r="J216" s="145"/>
      <c r="K216" s="145"/>
      <c r="L216" s="145"/>
      <c r="M216" s="145"/>
      <c r="N216" s="145"/>
      <c r="O216" s="145"/>
      <c r="P216" s="145"/>
      <c r="Q216" s="145"/>
    </row>
    <row r="217" spans="3:17" x14ac:dyDescent="0.2">
      <c r="C217" s="145"/>
      <c r="D217" s="145"/>
      <c r="E217" s="145"/>
      <c r="F217" s="145"/>
      <c r="G217" s="145"/>
      <c r="H217" s="145"/>
      <c r="I217" s="145"/>
      <c r="J217" s="145"/>
      <c r="K217" s="145"/>
      <c r="L217" s="145"/>
      <c r="M217" s="145"/>
      <c r="N217" s="145"/>
      <c r="O217" s="145"/>
      <c r="P217" s="145"/>
      <c r="Q217" s="145"/>
    </row>
    <row r="218" spans="3:17" x14ac:dyDescent="0.2">
      <c r="C218" s="145"/>
      <c r="D218" s="145"/>
      <c r="E218" s="145"/>
      <c r="F218" s="145"/>
      <c r="G218" s="145"/>
      <c r="H218" s="145"/>
      <c r="I218" s="145"/>
      <c r="J218" s="145"/>
      <c r="K218" s="145"/>
      <c r="L218" s="145"/>
      <c r="M218" s="145"/>
      <c r="N218" s="145"/>
      <c r="O218" s="145"/>
      <c r="P218" s="145"/>
      <c r="Q218" s="145"/>
    </row>
    <row r="219" spans="3:17" x14ac:dyDescent="0.2">
      <c r="C219" s="145"/>
      <c r="D219" s="145"/>
      <c r="E219" s="145"/>
      <c r="F219" s="145"/>
      <c r="G219" s="145"/>
      <c r="H219" s="145"/>
      <c r="I219" s="145"/>
      <c r="J219" s="145"/>
      <c r="K219" s="145"/>
      <c r="L219" s="145"/>
      <c r="M219" s="145"/>
      <c r="N219" s="145"/>
      <c r="O219" s="145"/>
      <c r="P219" s="145"/>
      <c r="Q219" s="145"/>
    </row>
    <row r="220" spans="3:17" x14ac:dyDescent="0.2">
      <c r="C220" s="145"/>
      <c r="D220" s="145"/>
      <c r="E220" s="145"/>
      <c r="F220" s="145"/>
      <c r="G220" s="145"/>
      <c r="H220" s="145"/>
      <c r="I220" s="145"/>
      <c r="J220" s="145"/>
      <c r="K220" s="145"/>
      <c r="L220" s="145"/>
      <c r="M220" s="145"/>
      <c r="N220" s="145"/>
      <c r="O220" s="145"/>
      <c r="P220" s="145"/>
      <c r="Q220" s="145"/>
    </row>
    <row r="221" spans="3:17" x14ac:dyDescent="0.2">
      <c r="C221" s="145"/>
      <c r="D221" s="145"/>
      <c r="E221" s="145"/>
      <c r="F221" s="145"/>
      <c r="G221" s="145"/>
      <c r="H221" s="145"/>
      <c r="I221" s="145"/>
      <c r="J221" s="145"/>
      <c r="K221" s="145"/>
      <c r="L221" s="145"/>
      <c r="M221" s="145"/>
      <c r="N221" s="145"/>
      <c r="O221" s="145"/>
      <c r="P221" s="145"/>
      <c r="Q221" s="145"/>
    </row>
    <row r="222" spans="3:17" x14ac:dyDescent="0.2">
      <c r="C222" s="145"/>
      <c r="D222" s="145"/>
      <c r="E222" s="145"/>
      <c r="F222" s="145"/>
      <c r="G222" s="145"/>
      <c r="H222" s="145"/>
      <c r="I222" s="145"/>
      <c r="J222" s="145"/>
      <c r="K222" s="145"/>
      <c r="L222" s="145"/>
      <c r="M222" s="145"/>
      <c r="N222" s="145"/>
      <c r="O222" s="145"/>
      <c r="P222" s="145"/>
      <c r="Q222" s="145"/>
    </row>
    <row r="223" spans="3:17" x14ac:dyDescent="0.2">
      <c r="C223" s="145"/>
      <c r="D223" s="145"/>
      <c r="E223" s="145"/>
      <c r="F223" s="145"/>
      <c r="G223" s="145"/>
      <c r="H223" s="145"/>
      <c r="I223" s="145"/>
      <c r="J223" s="145"/>
      <c r="K223" s="145"/>
      <c r="L223" s="145"/>
      <c r="M223" s="145"/>
      <c r="N223" s="145"/>
      <c r="O223" s="145"/>
      <c r="P223" s="145"/>
      <c r="Q223" s="145"/>
    </row>
    <row r="224" spans="3:17" x14ac:dyDescent="0.2">
      <c r="C224" s="145"/>
      <c r="D224" s="145"/>
      <c r="E224" s="145"/>
      <c r="F224" s="145"/>
      <c r="G224" s="145"/>
      <c r="H224" s="145"/>
      <c r="I224" s="145"/>
      <c r="J224" s="145"/>
      <c r="K224" s="145"/>
      <c r="L224" s="145"/>
      <c r="M224" s="145"/>
      <c r="N224" s="145"/>
      <c r="O224" s="145"/>
      <c r="P224" s="145"/>
      <c r="Q224" s="145"/>
    </row>
    <row r="225" spans="3:17" x14ac:dyDescent="0.2">
      <c r="C225" s="145"/>
      <c r="D225" s="145"/>
      <c r="E225" s="145"/>
      <c r="F225" s="145"/>
      <c r="G225" s="145"/>
      <c r="H225" s="145"/>
      <c r="I225" s="145"/>
      <c r="J225" s="145"/>
      <c r="K225" s="145"/>
      <c r="L225" s="145"/>
      <c r="M225" s="145"/>
      <c r="N225" s="145"/>
      <c r="O225" s="145"/>
      <c r="P225" s="145"/>
      <c r="Q225" s="145"/>
    </row>
    <row r="226" spans="3:17" x14ac:dyDescent="0.2">
      <c r="C226" s="145"/>
      <c r="D226" s="145"/>
      <c r="E226" s="145"/>
      <c r="F226" s="145"/>
      <c r="G226" s="145"/>
      <c r="H226" s="145"/>
      <c r="I226" s="145"/>
      <c r="J226" s="145"/>
      <c r="K226" s="145"/>
      <c r="L226" s="145"/>
      <c r="M226" s="145"/>
      <c r="N226" s="145"/>
      <c r="O226" s="145"/>
      <c r="P226" s="145"/>
      <c r="Q226" s="145"/>
    </row>
    <row r="227" spans="3:17" x14ac:dyDescent="0.2">
      <c r="C227" s="145"/>
      <c r="D227" s="145"/>
      <c r="E227" s="145"/>
      <c r="F227" s="145"/>
      <c r="G227" s="145"/>
      <c r="H227" s="145"/>
      <c r="I227" s="145"/>
      <c r="J227" s="145"/>
      <c r="K227" s="145"/>
      <c r="L227" s="145"/>
      <c r="M227" s="145"/>
      <c r="N227" s="145"/>
      <c r="O227" s="145"/>
      <c r="P227" s="145"/>
      <c r="Q227" s="145"/>
    </row>
    <row r="228" spans="3:17" x14ac:dyDescent="0.2">
      <c r="C228" s="145"/>
      <c r="D228" s="145"/>
      <c r="E228" s="145"/>
      <c r="F228" s="145"/>
      <c r="G228" s="145"/>
      <c r="H228" s="145"/>
      <c r="I228" s="145"/>
      <c r="J228" s="145"/>
      <c r="K228" s="145"/>
      <c r="L228" s="145"/>
      <c r="M228" s="145"/>
      <c r="N228" s="145"/>
      <c r="O228" s="145"/>
      <c r="P228" s="145"/>
      <c r="Q228" s="145"/>
    </row>
    <row r="229" spans="3:17" x14ac:dyDescent="0.2">
      <c r="C229" s="145"/>
      <c r="D229" s="145"/>
      <c r="E229" s="145"/>
      <c r="F229" s="145"/>
      <c r="G229" s="145"/>
      <c r="H229" s="145"/>
      <c r="I229" s="145"/>
      <c r="J229" s="145"/>
      <c r="K229" s="145"/>
      <c r="L229" s="145"/>
      <c r="M229" s="145"/>
      <c r="N229" s="145"/>
      <c r="O229" s="145"/>
      <c r="P229" s="145"/>
      <c r="Q229" s="145"/>
    </row>
    <row r="230" spans="3:17" x14ac:dyDescent="0.2">
      <c r="C230" s="145"/>
      <c r="D230" s="145"/>
      <c r="E230" s="145"/>
      <c r="F230" s="145"/>
      <c r="G230" s="145"/>
      <c r="H230" s="145"/>
      <c r="I230" s="145"/>
      <c r="J230" s="145"/>
      <c r="K230" s="145"/>
      <c r="L230" s="145"/>
      <c r="M230" s="145"/>
      <c r="N230" s="145"/>
      <c r="O230" s="145"/>
      <c r="P230" s="145"/>
      <c r="Q230" s="145"/>
    </row>
    <row r="231" spans="3:17" x14ac:dyDescent="0.2">
      <c r="C231" s="145"/>
      <c r="D231" s="145"/>
      <c r="E231" s="145"/>
      <c r="F231" s="145"/>
      <c r="G231" s="145"/>
      <c r="H231" s="145"/>
      <c r="I231" s="145"/>
      <c r="J231" s="145"/>
      <c r="K231" s="145"/>
      <c r="L231" s="145"/>
      <c r="M231" s="145"/>
      <c r="N231" s="145"/>
      <c r="O231" s="145"/>
      <c r="P231" s="145"/>
      <c r="Q231" s="145"/>
    </row>
    <row r="232" spans="3:17" x14ac:dyDescent="0.2">
      <c r="C232" s="145"/>
      <c r="D232" s="145"/>
      <c r="E232" s="145"/>
      <c r="F232" s="145"/>
      <c r="G232" s="145"/>
      <c r="H232" s="145"/>
      <c r="I232" s="145"/>
      <c r="J232" s="145"/>
      <c r="K232" s="145"/>
      <c r="L232" s="145"/>
      <c r="M232" s="145"/>
      <c r="N232" s="145"/>
      <c r="O232" s="145"/>
      <c r="P232" s="145"/>
      <c r="Q232" s="145"/>
    </row>
    <row r="233" spans="3:17" x14ac:dyDescent="0.2">
      <c r="C233" s="145"/>
      <c r="D233" s="145"/>
      <c r="E233" s="145"/>
      <c r="F233" s="145"/>
      <c r="G233" s="145"/>
      <c r="H233" s="145"/>
      <c r="I233" s="145"/>
      <c r="J233" s="145"/>
      <c r="K233" s="145"/>
      <c r="L233" s="145"/>
      <c r="M233" s="145"/>
      <c r="N233" s="145"/>
      <c r="O233" s="145"/>
      <c r="P233" s="145"/>
      <c r="Q233" s="145"/>
    </row>
    <row r="234" spans="3:17" x14ac:dyDescent="0.2">
      <c r="C234" s="145"/>
      <c r="D234" s="145"/>
      <c r="E234" s="145"/>
      <c r="F234" s="145"/>
      <c r="G234" s="145"/>
      <c r="H234" s="145"/>
      <c r="I234" s="145"/>
      <c r="J234" s="145"/>
      <c r="K234" s="145"/>
      <c r="L234" s="145"/>
      <c r="M234" s="145"/>
      <c r="N234" s="145"/>
      <c r="O234" s="145"/>
      <c r="P234" s="145"/>
      <c r="Q234" s="145"/>
    </row>
    <row r="235" spans="3:17" x14ac:dyDescent="0.2">
      <c r="C235" s="145"/>
      <c r="D235" s="145"/>
      <c r="E235" s="145"/>
      <c r="F235" s="145"/>
      <c r="G235" s="145"/>
      <c r="H235" s="145"/>
      <c r="I235" s="145"/>
      <c r="J235" s="145"/>
      <c r="K235" s="145"/>
      <c r="L235" s="145"/>
      <c r="M235" s="145"/>
      <c r="N235" s="145"/>
      <c r="O235" s="145"/>
      <c r="P235" s="145"/>
      <c r="Q235" s="145"/>
    </row>
    <row r="236" spans="3:17" x14ac:dyDescent="0.2">
      <c r="C236" s="145"/>
      <c r="D236" s="145"/>
      <c r="E236" s="145"/>
      <c r="F236" s="145"/>
      <c r="G236" s="145"/>
      <c r="H236" s="145"/>
      <c r="I236" s="145"/>
      <c r="J236" s="145"/>
      <c r="K236" s="145"/>
      <c r="L236" s="145"/>
      <c r="M236" s="145"/>
      <c r="N236" s="145"/>
      <c r="O236" s="145"/>
      <c r="P236" s="145"/>
      <c r="Q236" s="145"/>
    </row>
    <row r="237" spans="3:17" x14ac:dyDescent="0.2">
      <c r="C237" s="145"/>
      <c r="D237" s="145"/>
      <c r="E237" s="145"/>
      <c r="F237" s="145"/>
      <c r="G237" s="145"/>
      <c r="H237" s="145"/>
      <c r="I237" s="145"/>
      <c r="J237" s="145"/>
      <c r="K237" s="145"/>
      <c r="L237" s="145"/>
      <c r="M237" s="145"/>
      <c r="N237" s="145"/>
      <c r="O237" s="145"/>
      <c r="P237" s="145"/>
      <c r="Q237" s="145"/>
    </row>
    <row r="238" spans="3:17" x14ac:dyDescent="0.2">
      <c r="C238" s="145"/>
      <c r="D238" s="145"/>
      <c r="E238" s="145"/>
      <c r="F238" s="145"/>
      <c r="G238" s="145"/>
      <c r="H238" s="145"/>
      <c r="I238" s="145"/>
      <c r="J238" s="145"/>
      <c r="K238" s="145"/>
      <c r="L238" s="145"/>
      <c r="M238" s="145"/>
      <c r="N238" s="145"/>
      <c r="O238" s="145"/>
      <c r="P238" s="145"/>
      <c r="Q238" s="145"/>
    </row>
    <row r="239" spans="3:17" x14ac:dyDescent="0.2">
      <c r="C239" s="145"/>
      <c r="D239" s="145"/>
      <c r="E239" s="145"/>
      <c r="F239" s="145"/>
      <c r="G239" s="145"/>
      <c r="H239" s="145"/>
      <c r="I239" s="145"/>
      <c r="J239" s="145"/>
      <c r="K239" s="145"/>
      <c r="L239" s="145"/>
      <c r="M239" s="145"/>
      <c r="N239" s="145"/>
      <c r="O239" s="145"/>
      <c r="P239" s="145"/>
      <c r="Q239" s="145"/>
    </row>
    <row r="240" spans="3:17" x14ac:dyDescent="0.2">
      <c r="C240" s="145"/>
      <c r="D240" s="145"/>
      <c r="E240" s="145"/>
      <c r="F240" s="145"/>
      <c r="G240" s="145"/>
      <c r="H240" s="145"/>
      <c r="I240" s="145"/>
      <c r="J240" s="145"/>
      <c r="K240" s="145"/>
      <c r="L240" s="145"/>
      <c r="M240" s="145"/>
      <c r="N240" s="145"/>
      <c r="O240" s="145"/>
      <c r="P240" s="145"/>
      <c r="Q240" s="145"/>
    </row>
    <row r="241" spans="3:17" x14ac:dyDescent="0.2">
      <c r="C241" s="145"/>
      <c r="D241" s="145"/>
      <c r="E241" s="145"/>
      <c r="F241" s="145"/>
      <c r="G241" s="145"/>
      <c r="H241" s="145"/>
      <c r="I241" s="145"/>
      <c r="J241" s="145"/>
      <c r="K241" s="145"/>
      <c r="L241" s="145"/>
      <c r="M241" s="145"/>
      <c r="N241" s="145"/>
      <c r="O241" s="145"/>
      <c r="P241" s="145"/>
      <c r="Q241" s="145"/>
    </row>
    <row r="242" spans="3:17" x14ac:dyDescent="0.2">
      <c r="C242" s="145"/>
      <c r="D242" s="145"/>
      <c r="E242" s="145"/>
      <c r="F242" s="145"/>
      <c r="G242" s="145"/>
      <c r="H242" s="145"/>
      <c r="I242" s="145"/>
      <c r="J242" s="145"/>
      <c r="K242" s="145"/>
      <c r="L242" s="145"/>
      <c r="M242" s="145"/>
      <c r="N242" s="145"/>
      <c r="O242" s="145"/>
      <c r="P242" s="145"/>
      <c r="Q242" s="145"/>
    </row>
    <row r="243" spans="3:17" x14ac:dyDescent="0.2">
      <c r="C243" s="145"/>
      <c r="D243" s="145"/>
      <c r="E243" s="145"/>
      <c r="F243" s="145"/>
      <c r="G243" s="145"/>
      <c r="H243" s="145"/>
      <c r="I243" s="145"/>
      <c r="J243" s="145"/>
      <c r="K243" s="145"/>
      <c r="L243" s="145"/>
      <c r="M243" s="145"/>
      <c r="N243" s="145"/>
      <c r="O243" s="145"/>
      <c r="P243" s="145"/>
      <c r="Q243" s="145"/>
    </row>
    <row r="244" spans="3:17" x14ac:dyDescent="0.2">
      <c r="C244" s="145"/>
      <c r="D244" s="145"/>
      <c r="E244" s="145"/>
      <c r="F244" s="145"/>
      <c r="G244" s="145"/>
      <c r="H244" s="145"/>
      <c r="I244" s="145"/>
      <c r="J244" s="145"/>
      <c r="K244" s="145"/>
      <c r="L244" s="145"/>
      <c r="M244" s="145"/>
      <c r="N244" s="145"/>
      <c r="O244" s="145"/>
      <c r="P244" s="145"/>
      <c r="Q244" s="145"/>
    </row>
    <row r="245" spans="3:17" x14ac:dyDescent="0.2">
      <c r="C245" s="145"/>
      <c r="D245" s="145"/>
      <c r="E245" s="145"/>
      <c r="F245" s="145"/>
      <c r="G245" s="145"/>
      <c r="H245" s="145"/>
      <c r="I245" s="145"/>
      <c r="J245" s="145"/>
      <c r="K245" s="145"/>
      <c r="L245" s="145"/>
      <c r="M245" s="145"/>
      <c r="N245" s="145"/>
      <c r="O245" s="145"/>
      <c r="P245" s="145"/>
      <c r="Q245" s="145"/>
    </row>
    <row r="246" spans="3:17" x14ac:dyDescent="0.2">
      <c r="C246" s="145"/>
      <c r="D246" s="145"/>
      <c r="E246" s="145"/>
      <c r="F246" s="145"/>
      <c r="G246" s="145"/>
      <c r="H246" s="145"/>
      <c r="I246" s="145"/>
      <c r="J246" s="145"/>
      <c r="K246" s="145"/>
      <c r="L246" s="145"/>
      <c r="M246" s="145"/>
      <c r="N246" s="145"/>
      <c r="O246" s="145"/>
      <c r="P246" s="145"/>
      <c r="Q246" s="145"/>
    </row>
    <row r="247" spans="3:17" x14ac:dyDescent="0.2">
      <c r="C247" s="145"/>
      <c r="D247" s="145"/>
      <c r="E247" s="145"/>
      <c r="F247" s="145"/>
      <c r="G247" s="145"/>
      <c r="H247" s="145"/>
      <c r="I247" s="145"/>
      <c r="J247" s="145"/>
      <c r="K247" s="145"/>
      <c r="L247" s="145"/>
      <c r="M247" s="145"/>
      <c r="N247" s="145"/>
      <c r="O247" s="145"/>
      <c r="P247" s="145"/>
      <c r="Q247" s="145"/>
    </row>
    <row r="248" spans="3:17" x14ac:dyDescent="0.2">
      <c r="C248" s="145"/>
      <c r="D248" s="145"/>
      <c r="E248" s="145"/>
      <c r="F248" s="145"/>
      <c r="G248" s="145"/>
      <c r="H248" s="145"/>
      <c r="I248" s="145"/>
      <c r="J248" s="145"/>
      <c r="K248" s="145"/>
      <c r="L248" s="145"/>
      <c r="M248" s="145"/>
      <c r="N248" s="145"/>
      <c r="O248" s="145"/>
      <c r="P248" s="145"/>
      <c r="Q248" s="145"/>
    </row>
    <row r="249" spans="3:17" x14ac:dyDescent="0.2">
      <c r="C249" s="145"/>
      <c r="D249" s="145"/>
      <c r="E249" s="145"/>
      <c r="F249" s="145"/>
      <c r="G249" s="145"/>
      <c r="H249" s="145"/>
      <c r="I249" s="145"/>
      <c r="J249" s="145"/>
      <c r="K249" s="145"/>
      <c r="L249" s="145"/>
      <c r="M249" s="145"/>
      <c r="N249" s="145"/>
      <c r="O249" s="145"/>
      <c r="P249" s="145"/>
      <c r="Q249" s="145"/>
    </row>
    <row r="250" spans="3:17" x14ac:dyDescent="0.2">
      <c r="C250" s="145"/>
      <c r="D250" s="145"/>
      <c r="E250" s="145"/>
      <c r="F250" s="145"/>
      <c r="G250" s="145"/>
      <c r="H250" s="145"/>
      <c r="I250" s="145"/>
      <c r="J250" s="145"/>
      <c r="K250" s="145"/>
      <c r="L250" s="145"/>
      <c r="M250" s="145"/>
      <c r="N250" s="145"/>
      <c r="O250" s="145"/>
      <c r="P250" s="145"/>
      <c r="Q250" s="145"/>
    </row>
    <row r="251" spans="3:17" x14ac:dyDescent="0.2">
      <c r="C251" s="145"/>
      <c r="D251" s="145"/>
      <c r="E251" s="145"/>
      <c r="F251" s="145"/>
      <c r="G251" s="145"/>
      <c r="H251" s="145"/>
      <c r="I251" s="145"/>
      <c r="J251" s="145"/>
      <c r="K251" s="145"/>
      <c r="L251" s="145"/>
      <c r="M251" s="145"/>
      <c r="N251" s="145"/>
      <c r="O251" s="145"/>
      <c r="P251" s="145"/>
      <c r="Q251" s="145"/>
    </row>
    <row r="252" spans="3:17" x14ac:dyDescent="0.2">
      <c r="C252" s="145"/>
      <c r="D252" s="145"/>
      <c r="E252" s="145"/>
      <c r="F252" s="145"/>
      <c r="G252" s="145"/>
      <c r="H252" s="145"/>
      <c r="I252" s="145"/>
      <c r="J252" s="145"/>
      <c r="K252" s="145"/>
      <c r="L252" s="145"/>
      <c r="M252" s="145"/>
      <c r="N252" s="145"/>
      <c r="O252" s="145"/>
      <c r="P252" s="145"/>
      <c r="Q252" s="145"/>
    </row>
    <row r="253" spans="3:17" x14ac:dyDescent="0.2">
      <c r="C253" s="145"/>
      <c r="D253" s="145"/>
      <c r="E253" s="145"/>
      <c r="F253" s="145"/>
      <c r="G253" s="145"/>
      <c r="H253" s="145"/>
      <c r="I253" s="145"/>
      <c r="J253" s="145"/>
      <c r="K253" s="145"/>
      <c r="L253" s="145"/>
      <c r="M253" s="145"/>
      <c r="N253" s="145"/>
      <c r="O253" s="145"/>
      <c r="P253" s="145"/>
      <c r="Q253" s="145"/>
    </row>
    <row r="254" spans="3:17" x14ac:dyDescent="0.2">
      <c r="C254" s="145"/>
      <c r="D254" s="145"/>
      <c r="E254" s="145"/>
      <c r="F254" s="145"/>
      <c r="G254" s="145"/>
      <c r="H254" s="145"/>
      <c r="I254" s="145"/>
      <c r="J254" s="145"/>
      <c r="K254" s="145"/>
      <c r="L254" s="145"/>
      <c r="M254" s="145"/>
      <c r="N254" s="145"/>
      <c r="O254" s="145"/>
      <c r="P254" s="145"/>
      <c r="Q254" s="145"/>
    </row>
    <row r="255" spans="3:17" x14ac:dyDescent="0.2">
      <c r="C255" s="145"/>
      <c r="D255" s="145"/>
      <c r="E255" s="145"/>
      <c r="F255" s="145"/>
      <c r="G255" s="145"/>
      <c r="H255" s="145"/>
      <c r="I255" s="145"/>
      <c r="J255" s="145"/>
      <c r="K255" s="145"/>
      <c r="L255" s="145"/>
      <c r="M255" s="145"/>
      <c r="N255" s="145"/>
      <c r="O255" s="145"/>
      <c r="P255" s="145"/>
      <c r="Q255" s="145"/>
    </row>
    <row r="256" spans="3:17" x14ac:dyDescent="0.2">
      <c r="C256" s="145"/>
      <c r="D256" s="145"/>
      <c r="E256" s="145"/>
      <c r="F256" s="145"/>
      <c r="G256" s="145"/>
      <c r="H256" s="145"/>
      <c r="I256" s="145"/>
      <c r="J256" s="145"/>
      <c r="K256" s="145"/>
      <c r="L256" s="145"/>
      <c r="M256" s="145"/>
      <c r="N256" s="145"/>
      <c r="O256" s="145"/>
      <c r="P256" s="145"/>
      <c r="Q256" s="145"/>
    </row>
    <row r="257" spans="3:17" x14ac:dyDescent="0.2">
      <c r="C257" s="145"/>
      <c r="D257" s="145"/>
      <c r="E257" s="145"/>
      <c r="F257" s="145"/>
      <c r="G257" s="145"/>
      <c r="H257" s="145"/>
      <c r="I257" s="145"/>
      <c r="J257" s="145"/>
      <c r="K257" s="145"/>
      <c r="L257" s="145"/>
      <c r="M257" s="145"/>
      <c r="N257" s="145"/>
      <c r="O257" s="145"/>
      <c r="P257" s="145"/>
      <c r="Q257" s="145"/>
    </row>
    <row r="258" spans="3:17" x14ac:dyDescent="0.2">
      <c r="C258" s="145"/>
      <c r="D258" s="145"/>
      <c r="E258" s="145"/>
      <c r="F258" s="145"/>
      <c r="G258" s="145"/>
      <c r="H258" s="145"/>
      <c r="I258" s="145"/>
      <c r="J258" s="145"/>
      <c r="K258" s="145"/>
      <c r="L258" s="145"/>
      <c r="M258" s="145"/>
      <c r="N258" s="145"/>
      <c r="O258" s="145"/>
      <c r="P258" s="145"/>
      <c r="Q258" s="145"/>
    </row>
    <row r="259" spans="3:17" x14ac:dyDescent="0.2">
      <c r="C259" s="145"/>
      <c r="D259" s="145"/>
      <c r="E259" s="145"/>
      <c r="F259" s="145"/>
      <c r="G259" s="145"/>
      <c r="H259" s="145"/>
      <c r="I259" s="145"/>
      <c r="J259" s="145"/>
      <c r="K259" s="145"/>
      <c r="L259" s="145"/>
      <c r="M259" s="145"/>
      <c r="N259" s="145"/>
      <c r="O259" s="145"/>
      <c r="P259" s="145"/>
      <c r="Q259" s="145"/>
    </row>
    <row r="260" spans="3:17" x14ac:dyDescent="0.2">
      <c r="C260" s="145"/>
      <c r="D260" s="145"/>
      <c r="E260" s="145"/>
      <c r="F260" s="145"/>
      <c r="G260" s="145"/>
      <c r="H260" s="145"/>
      <c r="I260" s="145"/>
      <c r="J260" s="145"/>
      <c r="K260" s="145"/>
      <c r="L260" s="145"/>
      <c r="M260" s="145"/>
      <c r="N260" s="145"/>
      <c r="O260" s="145"/>
      <c r="P260" s="145"/>
      <c r="Q260" s="145"/>
    </row>
    <row r="261" spans="3:17" x14ac:dyDescent="0.2">
      <c r="C261" s="145"/>
      <c r="D261" s="145"/>
      <c r="E261" s="145"/>
      <c r="F261" s="145"/>
      <c r="G261" s="145"/>
      <c r="H261" s="145"/>
      <c r="I261" s="145"/>
      <c r="J261" s="145"/>
      <c r="K261" s="145"/>
      <c r="L261" s="145"/>
      <c r="M261" s="145"/>
      <c r="N261" s="145"/>
      <c r="O261" s="145"/>
      <c r="P261" s="145"/>
      <c r="Q261" s="145"/>
    </row>
    <row r="262" spans="3:17" x14ac:dyDescent="0.2">
      <c r="C262" s="145"/>
      <c r="D262" s="145"/>
      <c r="E262" s="145"/>
      <c r="F262" s="145"/>
      <c r="G262" s="145"/>
      <c r="H262" s="145"/>
      <c r="I262" s="145"/>
      <c r="J262" s="145"/>
      <c r="K262" s="145"/>
      <c r="L262" s="145"/>
      <c r="M262" s="145"/>
      <c r="N262" s="145"/>
      <c r="O262" s="145"/>
      <c r="P262" s="145"/>
      <c r="Q262" s="145"/>
    </row>
    <row r="263" spans="3:17" x14ac:dyDescent="0.2">
      <c r="C263" s="145"/>
      <c r="D263" s="145"/>
      <c r="E263" s="145"/>
      <c r="F263" s="145"/>
      <c r="G263" s="145"/>
      <c r="H263" s="145"/>
      <c r="I263" s="145"/>
      <c r="J263" s="145"/>
      <c r="K263" s="145"/>
      <c r="L263" s="145"/>
      <c r="M263" s="145"/>
      <c r="N263" s="145"/>
      <c r="O263" s="145"/>
      <c r="P263" s="145"/>
      <c r="Q263" s="145"/>
    </row>
    <row r="264" spans="3:17" x14ac:dyDescent="0.2">
      <c r="C264" s="145"/>
      <c r="D264" s="145"/>
      <c r="E264" s="145"/>
      <c r="F264" s="145"/>
      <c r="G264" s="145"/>
      <c r="H264" s="145"/>
      <c r="I264" s="145"/>
      <c r="J264" s="145"/>
      <c r="K264" s="145"/>
      <c r="L264" s="145"/>
      <c r="M264" s="145"/>
      <c r="N264" s="145"/>
      <c r="O264" s="145"/>
      <c r="P264" s="145"/>
      <c r="Q264" s="145"/>
    </row>
    <row r="265" spans="3:17" x14ac:dyDescent="0.2">
      <c r="C265" s="145"/>
      <c r="D265" s="145"/>
      <c r="E265" s="145"/>
      <c r="F265" s="145"/>
      <c r="G265" s="145"/>
      <c r="H265" s="145"/>
      <c r="I265" s="145"/>
      <c r="J265" s="145"/>
      <c r="K265" s="145"/>
      <c r="L265" s="145"/>
      <c r="M265" s="145"/>
      <c r="N265" s="145"/>
      <c r="O265" s="145"/>
      <c r="P265" s="145"/>
      <c r="Q265" s="145"/>
    </row>
    <row r="266" spans="3:17" x14ac:dyDescent="0.2">
      <c r="C266" s="145"/>
      <c r="D266" s="145"/>
      <c r="E266" s="145"/>
      <c r="F266" s="145"/>
      <c r="G266" s="145"/>
      <c r="H266" s="145"/>
      <c r="I266" s="145"/>
      <c r="J266" s="145"/>
      <c r="K266" s="145"/>
      <c r="L266" s="145"/>
      <c r="M266" s="145"/>
      <c r="N266" s="145"/>
      <c r="O266" s="145"/>
      <c r="P266" s="145"/>
      <c r="Q266" s="145"/>
    </row>
    <row r="267" spans="3:17" x14ac:dyDescent="0.2">
      <c r="C267" s="145"/>
      <c r="D267" s="145"/>
      <c r="E267" s="145"/>
      <c r="F267" s="145"/>
      <c r="G267" s="145"/>
      <c r="H267" s="145"/>
      <c r="I267" s="145"/>
      <c r="J267" s="145"/>
      <c r="K267" s="145"/>
      <c r="L267" s="145"/>
      <c r="M267" s="145"/>
      <c r="N267" s="145"/>
      <c r="O267" s="145"/>
      <c r="P267" s="145"/>
      <c r="Q267" s="145"/>
    </row>
    <row r="268" spans="3:17" x14ac:dyDescent="0.2">
      <c r="C268" s="145"/>
      <c r="D268" s="145"/>
      <c r="E268" s="145"/>
      <c r="F268" s="145"/>
      <c r="G268" s="145"/>
      <c r="H268" s="145"/>
      <c r="I268" s="145"/>
      <c r="J268" s="145"/>
      <c r="K268" s="145"/>
      <c r="L268" s="145"/>
      <c r="M268" s="145"/>
      <c r="N268" s="145"/>
      <c r="O268" s="145"/>
      <c r="P268" s="145"/>
      <c r="Q268" s="145"/>
    </row>
    <row r="269" spans="3:17" x14ac:dyDescent="0.2">
      <c r="C269" s="145"/>
      <c r="D269" s="145"/>
      <c r="E269" s="145"/>
      <c r="F269" s="145"/>
      <c r="G269" s="145"/>
      <c r="H269" s="145"/>
      <c r="I269" s="145"/>
      <c r="J269" s="145"/>
      <c r="K269" s="145"/>
      <c r="L269" s="145"/>
      <c r="M269" s="145"/>
      <c r="N269" s="145"/>
      <c r="O269" s="145"/>
      <c r="P269" s="145"/>
      <c r="Q269" s="145"/>
    </row>
    <row r="270" spans="3:17" x14ac:dyDescent="0.2">
      <c r="C270" s="145"/>
      <c r="D270" s="145"/>
      <c r="E270" s="145"/>
      <c r="F270" s="145"/>
      <c r="G270" s="145"/>
      <c r="H270" s="145"/>
      <c r="I270" s="145"/>
      <c r="J270" s="145"/>
      <c r="K270" s="145"/>
      <c r="L270" s="145"/>
      <c r="M270" s="145"/>
      <c r="N270" s="145"/>
      <c r="O270" s="145"/>
      <c r="P270" s="145"/>
      <c r="Q270" s="145"/>
    </row>
    <row r="271" spans="3:17" x14ac:dyDescent="0.2">
      <c r="C271" s="145"/>
      <c r="D271" s="145"/>
      <c r="E271" s="145"/>
      <c r="F271" s="145"/>
      <c r="G271" s="145"/>
      <c r="H271" s="145"/>
      <c r="I271" s="145"/>
      <c r="J271" s="145"/>
      <c r="K271" s="145"/>
      <c r="L271" s="145"/>
      <c r="M271" s="145"/>
      <c r="N271" s="145"/>
      <c r="O271" s="145"/>
      <c r="P271" s="145"/>
      <c r="Q271" s="145"/>
    </row>
    <row r="272" spans="3:17" x14ac:dyDescent="0.2">
      <c r="C272" s="145"/>
      <c r="D272" s="145"/>
      <c r="E272" s="145"/>
      <c r="F272" s="145"/>
      <c r="G272" s="145"/>
      <c r="H272" s="145"/>
      <c r="I272" s="145"/>
      <c r="J272" s="145"/>
      <c r="K272" s="145"/>
      <c r="L272" s="145"/>
      <c r="M272" s="145"/>
      <c r="N272" s="145"/>
      <c r="O272" s="145"/>
      <c r="P272" s="145"/>
      <c r="Q272" s="145"/>
    </row>
    <row r="273" spans="3:17" x14ac:dyDescent="0.2">
      <c r="C273" s="145"/>
      <c r="D273" s="145"/>
      <c r="E273" s="145"/>
      <c r="F273" s="145"/>
      <c r="G273" s="145"/>
      <c r="H273" s="145"/>
      <c r="I273" s="145"/>
      <c r="J273" s="145"/>
      <c r="K273" s="145"/>
      <c r="L273" s="145"/>
      <c r="M273" s="145"/>
      <c r="N273" s="145"/>
      <c r="O273" s="145"/>
      <c r="P273" s="145"/>
      <c r="Q273" s="145"/>
    </row>
    <row r="274" spans="3:17" x14ac:dyDescent="0.2">
      <c r="C274" s="145"/>
      <c r="D274" s="145"/>
      <c r="E274" s="145"/>
      <c r="F274" s="145"/>
      <c r="G274" s="145"/>
      <c r="H274" s="145"/>
      <c r="I274" s="145"/>
      <c r="J274" s="145"/>
      <c r="K274" s="145"/>
      <c r="L274" s="145"/>
      <c r="M274" s="145"/>
      <c r="N274" s="145"/>
      <c r="O274" s="145"/>
      <c r="P274" s="145"/>
      <c r="Q274" s="145"/>
    </row>
    <row r="275" spans="3:17" x14ac:dyDescent="0.2">
      <c r="C275" s="145"/>
      <c r="D275" s="145"/>
      <c r="E275" s="145"/>
      <c r="F275" s="145"/>
      <c r="G275" s="145"/>
      <c r="H275" s="145"/>
      <c r="I275" s="145"/>
      <c r="J275" s="145"/>
      <c r="K275" s="145"/>
      <c r="L275" s="145"/>
      <c r="M275" s="145"/>
      <c r="N275" s="145"/>
      <c r="O275" s="145"/>
      <c r="P275" s="145"/>
      <c r="Q275" s="145"/>
    </row>
    <row r="276" spans="3:17" x14ac:dyDescent="0.2">
      <c r="C276" s="145"/>
      <c r="D276" s="145"/>
      <c r="E276" s="145"/>
      <c r="F276" s="145"/>
      <c r="G276" s="145"/>
      <c r="H276" s="145"/>
      <c r="I276" s="145"/>
      <c r="J276" s="145"/>
      <c r="K276" s="145"/>
      <c r="L276" s="145"/>
      <c r="M276" s="145"/>
      <c r="N276" s="145"/>
      <c r="O276" s="145"/>
      <c r="P276" s="145"/>
      <c r="Q276" s="145"/>
    </row>
    <row r="277" spans="3:17" x14ac:dyDescent="0.2">
      <c r="C277" s="145"/>
      <c r="D277" s="145"/>
      <c r="E277" s="145"/>
      <c r="F277" s="145"/>
      <c r="G277" s="145"/>
      <c r="H277" s="145"/>
      <c r="I277" s="145"/>
      <c r="J277" s="145"/>
      <c r="K277" s="145"/>
      <c r="L277" s="145"/>
      <c r="M277" s="145"/>
      <c r="N277" s="145"/>
      <c r="O277" s="145"/>
      <c r="P277" s="145"/>
      <c r="Q277" s="145"/>
    </row>
    <row r="278" spans="3:17" x14ac:dyDescent="0.2">
      <c r="C278" s="145"/>
      <c r="D278" s="145"/>
      <c r="E278" s="145"/>
      <c r="F278" s="145"/>
      <c r="G278" s="145"/>
      <c r="H278" s="145"/>
      <c r="I278" s="145"/>
      <c r="J278" s="145"/>
      <c r="K278" s="145"/>
      <c r="L278" s="145"/>
      <c r="M278" s="145"/>
      <c r="N278" s="145"/>
      <c r="O278" s="145"/>
      <c r="P278" s="145"/>
      <c r="Q278" s="145"/>
    </row>
    <row r="279" spans="3:17" x14ac:dyDescent="0.2">
      <c r="C279" s="145"/>
      <c r="D279" s="145"/>
      <c r="E279" s="145"/>
      <c r="F279" s="145"/>
      <c r="G279" s="145"/>
      <c r="H279" s="145"/>
      <c r="I279" s="145"/>
      <c r="J279" s="145"/>
      <c r="K279" s="145"/>
      <c r="L279" s="145"/>
      <c r="M279" s="145"/>
      <c r="N279" s="145"/>
      <c r="O279" s="145"/>
      <c r="P279" s="145"/>
      <c r="Q279" s="145"/>
    </row>
    <row r="280" spans="3:17" x14ac:dyDescent="0.2">
      <c r="C280" s="145"/>
      <c r="D280" s="145"/>
      <c r="E280" s="145"/>
      <c r="F280" s="145"/>
      <c r="G280" s="145"/>
      <c r="H280" s="145"/>
      <c r="I280" s="145"/>
      <c r="J280" s="145"/>
      <c r="K280" s="145"/>
      <c r="L280" s="145"/>
      <c r="M280" s="145"/>
      <c r="N280" s="145"/>
      <c r="O280" s="145"/>
      <c r="P280" s="145"/>
      <c r="Q280" s="145"/>
    </row>
    <row r="281" spans="3:17" x14ac:dyDescent="0.2">
      <c r="C281" s="145"/>
      <c r="D281" s="145"/>
      <c r="E281" s="145"/>
      <c r="F281" s="145"/>
      <c r="G281" s="145"/>
      <c r="H281" s="145"/>
      <c r="I281" s="145"/>
      <c r="J281" s="145"/>
      <c r="K281" s="145"/>
      <c r="L281" s="145"/>
      <c r="M281" s="145"/>
      <c r="N281" s="145"/>
      <c r="O281" s="145"/>
      <c r="P281" s="145"/>
      <c r="Q281" s="145"/>
    </row>
    <row r="282" spans="3:17" x14ac:dyDescent="0.2">
      <c r="C282" s="145"/>
      <c r="D282" s="145"/>
      <c r="E282" s="145"/>
      <c r="F282" s="145"/>
      <c r="G282" s="145"/>
      <c r="H282" s="145"/>
      <c r="I282" s="145"/>
      <c r="J282" s="145"/>
      <c r="K282" s="145"/>
      <c r="L282" s="145"/>
      <c r="M282" s="145"/>
      <c r="N282" s="145"/>
      <c r="O282" s="145"/>
      <c r="P282" s="145"/>
      <c r="Q282" s="145"/>
    </row>
    <row r="283" spans="3:17" x14ac:dyDescent="0.2">
      <c r="C283" s="145"/>
      <c r="D283" s="145"/>
      <c r="E283" s="145"/>
      <c r="F283" s="145"/>
      <c r="G283" s="145"/>
      <c r="H283" s="145"/>
      <c r="I283" s="145"/>
      <c r="J283" s="145"/>
      <c r="K283" s="145"/>
      <c r="L283" s="145"/>
      <c r="M283" s="145"/>
      <c r="N283" s="145"/>
      <c r="O283" s="145"/>
      <c r="P283" s="145"/>
      <c r="Q283" s="145"/>
    </row>
    <row r="284" spans="3:17" x14ac:dyDescent="0.2">
      <c r="C284" s="145"/>
      <c r="D284" s="145"/>
      <c r="E284" s="145"/>
      <c r="F284" s="145"/>
      <c r="G284" s="145"/>
      <c r="H284" s="145"/>
      <c r="I284" s="145"/>
      <c r="J284" s="145"/>
      <c r="K284" s="145"/>
      <c r="L284" s="145"/>
      <c r="M284" s="145"/>
      <c r="N284" s="145"/>
      <c r="O284" s="145"/>
      <c r="P284" s="145"/>
      <c r="Q284" s="145"/>
    </row>
    <row r="285" spans="3:17" x14ac:dyDescent="0.2">
      <c r="C285" s="145"/>
      <c r="D285" s="145"/>
      <c r="E285" s="145"/>
      <c r="F285" s="145"/>
      <c r="G285" s="145"/>
      <c r="H285" s="145"/>
      <c r="I285" s="145"/>
      <c r="J285" s="145"/>
      <c r="K285" s="145"/>
      <c r="L285" s="145"/>
      <c r="M285" s="145"/>
      <c r="N285" s="145"/>
      <c r="O285" s="145"/>
      <c r="P285" s="145"/>
      <c r="Q285" s="145"/>
    </row>
    <row r="286" spans="3:17" x14ac:dyDescent="0.2">
      <c r="C286" s="145"/>
      <c r="D286" s="145"/>
      <c r="E286" s="145"/>
      <c r="F286" s="145"/>
      <c r="G286" s="145"/>
      <c r="H286" s="145"/>
      <c r="I286" s="145"/>
      <c r="J286" s="145"/>
      <c r="K286" s="145"/>
      <c r="L286" s="145"/>
      <c r="M286" s="145"/>
      <c r="N286" s="145"/>
      <c r="O286" s="145"/>
      <c r="P286" s="145"/>
      <c r="Q286" s="145"/>
    </row>
    <row r="287" spans="3:17" x14ac:dyDescent="0.2">
      <c r="C287" s="145"/>
      <c r="D287" s="145"/>
      <c r="E287" s="145"/>
      <c r="F287" s="145"/>
      <c r="G287" s="145"/>
      <c r="H287" s="145"/>
      <c r="I287" s="145"/>
      <c r="J287" s="145"/>
      <c r="K287" s="145"/>
      <c r="L287" s="145"/>
      <c r="M287" s="145"/>
      <c r="N287" s="145"/>
      <c r="O287" s="145"/>
      <c r="P287" s="145"/>
      <c r="Q287" s="145"/>
    </row>
    <row r="288" spans="3:17" x14ac:dyDescent="0.2">
      <c r="C288" s="145"/>
      <c r="D288" s="145"/>
      <c r="E288" s="145"/>
      <c r="F288" s="145"/>
      <c r="G288" s="145"/>
      <c r="H288" s="145"/>
      <c r="I288" s="145"/>
      <c r="J288" s="145"/>
      <c r="K288" s="145"/>
      <c r="L288" s="145"/>
      <c r="M288" s="145"/>
      <c r="N288" s="145"/>
      <c r="O288" s="145"/>
      <c r="P288" s="145"/>
      <c r="Q288" s="145"/>
    </row>
    <row r="289" spans="3:17" x14ac:dyDescent="0.2">
      <c r="C289" s="145"/>
      <c r="D289" s="145"/>
      <c r="E289" s="145"/>
      <c r="F289" s="145"/>
      <c r="G289" s="145"/>
      <c r="H289" s="145"/>
      <c r="I289" s="145"/>
      <c r="J289" s="145"/>
      <c r="K289" s="145"/>
      <c r="L289" s="145"/>
      <c r="M289" s="145"/>
      <c r="N289" s="145"/>
      <c r="O289" s="145"/>
      <c r="P289" s="145"/>
      <c r="Q289" s="145"/>
    </row>
    <row r="290" spans="3:17" x14ac:dyDescent="0.2">
      <c r="C290" s="145"/>
      <c r="D290" s="145"/>
      <c r="E290" s="145"/>
      <c r="F290" s="145"/>
      <c r="G290" s="145"/>
      <c r="H290" s="145"/>
      <c r="I290" s="145"/>
      <c r="J290" s="145"/>
      <c r="K290" s="145"/>
      <c r="L290" s="145"/>
      <c r="M290" s="145"/>
      <c r="N290" s="145"/>
      <c r="O290" s="145"/>
      <c r="P290" s="145"/>
      <c r="Q290" s="145"/>
    </row>
    <row r="291" spans="3:17" x14ac:dyDescent="0.2">
      <c r="C291" s="145"/>
      <c r="D291" s="145"/>
      <c r="E291" s="145"/>
      <c r="F291" s="145"/>
      <c r="G291" s="145"/>
      <c r="H291" s="145"/>
      <c r="I291" s="145"/>
      <c r="J291" s="145"/>
      <c r="K291" s="145"/>
      <c r="L291" s="145"/>
      <c r="M291" s="145"/>
      <c r="N291" s="145"/>
      <c r="O291" s="145"/>
      <c r="P291" s="145"/>
      <c r="Q291" s="145"/>
    </row>
    <row r="292" spans="3:17" x14ac:dyDescent="0.2">
      <c r="C292" s="145"/>
      <c r="D292" s="145"/>
      <c r="E292" s="145"/>
      <c r="F292" s="145"/>
      <c r="G292" s="145"/>
      <c r="H292" s="145"/>
      <c r="I292" s="145"/>
      <c r="J292" s="145"/>
      <c r="K292" s="145"/>
      <c r="L292" s="145"/>
      <c r="M292" s="145"/>
      <c r="N292" s="145"/>
      <c r="O292" s="145"/>
      <c r="P292" s="145"/>
      <c r="Q292" s="145"/>
    </row>
    <row r="293" spans="3:17" x14ac:dyDescent="0.2">
      <c r="C293" s="145"/>
      <c r="D293" s="145"/>
      <c r="E293" s="145"/>
      <c r="F293" s="145"/>
      <c r="G293" s="145"/>
      <c r="H293" s="145"/>
      <c r="I293" s="145"/>
      <c r="J293" s="145"/>
      <c r="K293" s="145"/>
      <c r="L293" s="145"/>
      <c r="M293" s="145"/>
      <c r="N293" s="145"/>
      <c r="O293" s="145"/>
      <c r="P293" s="145"/>
      <c r="Q293" s="145"/>
    </row>
    <row r="294" spans="3:17" x14ac:dyDescent="0.2">
      <c r="C294" s="145"/>
      <c r="D294" s="145"/>
      <c r="E294" s="145"/>
      <c r="F294" s="145"/>
      <c r="G294" s="145"/>
      <c r="H294" s="145"/>
      <c r="I294" s="145"/>
      <c r="J294" s="145"/>
      <c r="K294" s="145"/>
      <c r="L294" s="145"/>
      <c r="M294" s="145"/>
      <c r="N294" s="145"/>
      <c r="O294" s="145"/>
      <c r="P294" s="145"/>
      <c r="Q294" s="145"/>
    </row>
    <row r="295" spans="3:17" x14ac:dyDescent="0.2">
      <c r="C295" s="145"/>
      <c r="D295" s="145"/>
      <c r="E295" s="145"/>
      <c r="F295" s="145"/>
      <c r="G295" s="145"/>
      <c r="H295" s="145"/>
      <c r="I295" s="145"/>
      <c r="J295" s="145"/>
      <c r="K295" s="145"/>
      <c r="L295" s="145"/>
      <c r="M295" s="145"/>
      <c r="N295" s="145"/>
      <c r="O295" s="145"/>
      <c r="P295" s="145"/>
      <c r="Q295" s="145"/>
    </row>
    <row r="296" spans="3:17" x14ac:dyDescent="0.2">
      <c r="C296" s="145"/>
      <c r="D296" s="145"/>
      <c r="E296" s="145"/>
      <c r="F296" s="145"/>
      <c r="G296" s="145"/>
      <c r="H296" s="145"/>
      <c r="I296" s="145"/>
      <c r="J296" s="145"/>
      <c r="K296" s="145"/>
      <c r="L296" s="145"/>
      <c r="M296" s="145"/>
      <c r="N296" s="145"/>
      <c r="O296" s="145"/>
      <c r="P296" s="145"/>
      <c r="Q296" s="145"/>
    </row>
    <row r="297" spans="3:17" x14ac:dyDescent="0.2">
      <c r="C297" s="145"/>
      <c r="D297" s="145"/>
      <c r="E297" s="145"/>
      <c r="F297" s="145"/>
      <c r="G297" s="145"/>
      <c r="H297" s="145"/>
      <c r="I297" s="145"/>
      <c r="J297" s="145"/>
      <c r="K297" s="145"/>
      <c r="L297" s="145"/>
      <c r="M297" s="145"/>
      <c r="N297" s="145"/>
      <c r="O297" s="145"/>
      <c r="P297" s="145"/>
      <c r="Q297" s="145"/>
    </row>
    <row r="298" spans="3:17" x14ac:dyDescent="0.2">
      <c r="C298" s="145"/>
      <c r="D298" s="145"/>
      <c r="E298" s="145"/>
      <c r="F298" s="145"/>
      <c r="G298" s="145"/>
      <c r="H298" s="145"/>
      <c r="I298" s="145"/>
      <c r="J298" s="145"/>
      <c r="K298" s="145"/>
      <c r="L298" s="145"/>
      <c r="M298" s="145"/>
      <c r="N298" s="145"/>
      <c r="O298" s="145"/>
      <c r="P298" s="145"/>
      <c r="Q298" s="145"/>
    </row>
    <row r="299" spans="3:17" x14ac:dyDescent="0.2">
      <c r="C299" s="145"/>
      <c r="D299" s="145"/>
      <c r="E299" s="145"/>
      <c r="F299" s="145"/>
      <c r="G299" s="145"/>
      <c r="H299" s="145"/>
      <c r="I299" s="145"/>
      <c r="J299" s="145"/>
      <c r="K299" s="145"/>
      <c r="L299" s="145"/>
      <c r="M299" s="145"/>
      <c r="N299" s="145"/>
      <c r="O299" s="145"/>
      <c r="P299" s="145"/>
      <c r="Q299" s="145"/>
    </row>
    <row r="300" spans="3:17" x14ac:dyDescent="0.2">
      <c r="C300" s="145"/>
      <c r="D300" s="145"/>
      <c r="E300" s="145"/>
      <c r="F300" s="145"/>
      <c r="G300" s="145"/>
      <c r="H300" s="145"/>
      <c r="I300" s="145"/>
      <c r="J300" s="145"/>
      <c r="K300" s="145"/>
      <c r="L300" s="145"/>
      <c r="M300" s="145"/>
      <c r="N300" s="145"/>
      <c r="O300" s="145"/>
      <c r="P300" s="145"/>
      <c r="Q300" s="145"/>
    </row>
    <row r="301" spans="3:17" x14ac:dyDescent="0.2">
      <c r="C301" s="145"/>
      <c r="D301" s="145"/>
      <c r="E301" s="145"/>
      <c r="F301" s="145"/>
      <c r="G301" s="145"/>
      <c r="H301" s="145"/>
      <c r="I301" s="145"/>
      <c r="J301" s="145"/>
      <c r="K301" s="145"/>
      <c r="L301" s="145"/>
      <c r="M301" s="145"/>
      <c r="N301" s="145"/>
      <c r="O301" s="145"/>
      <c r="P301" s="145"/>
      <c r="Q301" s="145"/>
    </row>
    <row r="302" spans="3:17" x14ac:dyDescent="0.2">
      <c r="C302" s="145"/>
      <c r="D302" s="145"/>
      <c r="E302" s="145"/>
      <c r="F302" s="145"/>
      <c r="G302" s="145"/>
      <c r="H302" s="145"/>
      <c r="I302" s="145"/>
      <c r="J302" s="145"/>
      <c r="K302" s="145"/>
      <c r="L302" s="145"/>
      <c r="M302" s="145"/>
      <c r="N302" s="145"/>
      <c r="O302" s="145"/>
      <c r="P302" s="145"/>
      <c r="Q302" s="145"/>
    </row>
    <row r="303" spans="3:17" x14ac:dyDescent="0.2">
      <c r="C303" s="145"/>
      <c r="D303" s="145"/>
      <c r="E303" s="145"/>
      <c r="F303" s="145"/>
      <c r="G303" s="145"/>
      <c r="H303" s="145"/>
      <c r="I303" s="145"/>
      <c r="J303" s="145"/>
      <c r="K303" s="145"/>
      <c r="L303" s="145"/>
      <c r="M303" s="145"/>
      <c r="N303" s="145"/>
      <c r="O303" s="145"/>
      <c r="P303" s="145"/>
      <c r="Q303" s="145"/>
    </row>
    <row r="304" spans="3:17" x14ac:dyDescent="0.2">
      <c r="C304" s="145"/>
      <c r="D304" s="145"/>
      <c r="E304" s="145"/>
      <c r="F304" s="145"/>
      <c r="G304" s="145"/>
      <c r="H304" s="145"/>
      <c r="I304" s="145"/>
      <c r="J304" s="145"/>
      <c r="K304" s="145"/>
      <c r="L304" s="145"/>
      <c r="M304" s="145"/>
      <c r="N304" s="145"/>
      <c r="O304" s="145"/>
      <c r="P304" s="145"/>
      <c r="Q304" s="145"/>
    </row>
    <row r="305" spans="3:17" x14ac:dyDescent="0.2">
      <c r="C305" s="145"/>
      <c r="D305" s="145"/>
      <c r="E305" s="145"/>
      <c r="F305" s="145"/>
      <c r="G305" s="145"/>
      <c r="H305" s="145"/>
      <c r="I305" s="145"/>
      <c r="J305" s="145"/>
      <c r="K305" s="145"/>
      <c r="L305" s="145"/>
      <c r="M305" s="145"/>
      <c r="N305" s="145"/>
      <c r="O305" s="145"/>
      <c r="P305" s="145"/>
      <c r="Q305" s="145"/>
    </row>
    <row r="306" spans="3:17" x14ac:dyDescent="0.2">
      <c r="C306" s="145"/>
      <c r="D306" s="145"/>
      <c r="E306" s="145"/>
      <c r="F306" s="145"/>
      <c r="G306" s="145"/>
      <c r="H306" s="145"/>
      <c r="I306" s="145"/>
      <c r="J306" s="145"/>
      <c r="K306" s="145"/>
      <c r="L306" s="145"/>
      <c r="M306" s="145"/>
      <c r="N306" s="145"/>
      <c r="O306" s="145"/>
      <c r="P306" s="145"/>
      <c r="Q306" s="145"/>
    </row>
    <row r="307" spans="3:17" x14ac:dyDescent="0.2">
      <c r="C307" s="145"/>
      <c r="D307" s="145"/>
      <c r="E307" s="145"/>
      <c r="F307" s="145"/>
      <c r="G307" s="145"/>
      <c r="H307" s="145"/>
      <c r="I307" s="145"/>
      <c r="J307" s="145"/>
      <c r="K307" s="145"/>
      <c r="L307" s="145"/>
      <c r="M307" s="145"/>
      <c r="N307" s="145"/>
      <c r="O307" s="145"/>
      <c r="P307" s="145"/>
      <c r="Q307" s="145"/>
    </row>
    <row r="308" spans="3:17" x14ac:dyDescent="0.2">
      <c r="C308" s="145"/>
      <c r="D308" s="145"/>
      <c r="E308" s="145"/>
      <c r="F308" s="145"/>
      <c r="G308" s="145"/>
      <c r="H308" s="145"/>
      <c r="I308" s="145"/>
      <c r="J308" s="145"/>
      <c r="K308" s="145"/>
      <c r="L308" s="145"/>
      <c r="M308" s="145"/>
      <c r="N308" s="145"/>
      <c r="O308" s="145"/>
      <c r="P308" s="145"/>
      <c r="Q308" s="145"/>
    </row>
    <row r="309" spans="3:17" x14ac:dyDescent="0.2">
      <c r="C309" s="145"/>
      <c r="D309" s="145"/>
      <c r="E309" s="145"/>
      <c r="F309" s="145"/>
      <c r="G309" s="145"/>
      <c r="H309" s="145"/>
      <c r="I309" s="145"/>
      <c r="J309" s="145"/>
      <c r="K309" s="145"/>
      <c r="L309" s="145"/>
      <c r="M309" s="145"/>
      <c r="N309" s="145"/>
      <c r="O309" s="145"/>
      <c r="P309" s="145"/>
      <c r="Q309" s="145"/>
    </row>
    <row r="310" spans="3:17" x14ac:dyDescent="0.2">
      <c r="C310" s="145"/>
      <c r="D310" s="145"/>
      <c r="E310" s="145"/>
      <c r="F310" s="145"/>
      <c r="G310" s="145"/>
      <c r="H310" s="145"/>
      <c r="I310" s="145"/>
      <c r="J310" s="145"/>
      <c r="K310" s="145"/>
      <c r="L310" s="145"/>
      <c r="M310" s="145"/>
      <c r="N310" s="145"/>
      <c r="O310" s="145"/>
      <c r="P310" s="145"/>
      <c r="Q310" s="145"/>
    </row>
    <row r="311" spans="3:17" x14ac:dyDescent="0.2">
      <c r="C311" s="145"/>
      <c r="D311" s="145"/>
      <c r="E311" s="145"/>
      <c r="F311" s="145"/>
      <c r="G311" s="145"/>
      <c r="H311" s="145"/>
      <c r="I311" s="145"/>
      <c r="J311" s="145"/>
      <c r="K311" s="145"/>
      <c r="L311" s="145"/>
      <c r="M311" s="145"/>
      <c r="N311" s="145"/>
      <c r="O311" s="145"/>
      <c r="P311" s="145"/>
      <c r="Q311" s="145"/>
    </row>
    <row r="312" spans="3:17" x14ac:dyDescent="0.2">
      <c r="C312" s="145"/>
      <c r="D312" s="145"/>
      <c r="E312" s="145"/>
      <c r="F312" s="145"/>
      <c r="G312" s="145"/>
      <c r="H312" s="145"/>
      <c r="I312" s="145"/>
      <c r="J312" s="145"/>
      <c r="K312" s="145"/>
      <c r="L312" s="145"/>
      <c r="M312" s="145"/>
      <c r="N312" s="145"/>
      <c r="O312" s="145"/>
      <c r="P312" s="145"/>
      <c r="Q312" s="145"/>
    </row>
    <row r="313" spans="3:17" x14ac:dyDescent="0.2">
      <c r="C313" s="145"/>
      <c r="D313" s="145"/>
      <c r="E313" s="145"/>
      <c r="F313" s="145"/>
      <c r="G313" s="145"/>
      <c r="H313" s="145"/>
      <c r="I313" s="145"/>
      <c r="J313" s="145"/>
      <c r="K313" s="145"/>
      <c r="L313" s="145"/>
      <c r="M313" s="145"/>
      <c r="N313" s="145"/>
      <c r="O313" s="145"/>
      <c r="P313" s="145"/>
      <c r="Q313" s="145"/>
    </row>
    <row r="314" spans="3:17" x14ac:dyDescent="0.2">
      <c r="C314" s="145"/>
      <c r="D314" s="145"/>
      <c r="E314" s="145"/>
      <c r="F314" s="145"/>
      <c r="G314" s="145"/>
      <c r="H314" s="145"/>
      <c r="I314" s="145"/>
      <c r="J314" s="145"/>
      <c r="K314" s="145"/>
      <c r="L314" s="145"/>
      <c r="M314" s="145"/>
      <c r="N314" s="145"/>
      <c r="O314" s="145"/>
      <c r="P314" s="145"/>
      <c r="Q314" s="145"/>
    </row>
    <row r="315" spans="3:17" x14ac:dyDescent="0.2">
      <c r="C315" s="145"/>
      <c r="D315" s="145"/>
      <c r="E315" s="145"/>
      <c r="F315" s="145"/>
      <c r="G315" s="145"/>
      <c r="H315" s="145"/>
      <c r="I315" s="145"/>
      <c r="J315" s="145"/>
      <c r="K315" s="145"/>
      <c r="L315" s="145"/>
      <c r="M315" s="145"/>
      <c r="N315" s="145"/>
      <c r="O315" s="145"/>
      <c r="P315" s="145"/>
      <c r="Q315" s="145"/>
    </row>
    <row r="316" spans="3:17" x14ac:dyDescent="0.2">
      <c r="C316" s="145"/>
      <c r="D316" s="145"/>
      <c r="E316" s="145"/>
      <c r="F316" s="145"/>
      <c r="G316" s="145"/>
      <c r="H316" s="145"/>
      <c r="I316" s="145"/>
      <c r="J316" s="145"/>
      <c r="K316" s="145"/>
      <c r="L316" s="145"/>
      <c r="M316" s="145"/>
      <c r="N316" s="145"/>
      <c r="O316" s="145"/>
      <c r="P316" s="145"/>
      <c r="Q316" s="145"/>
    </row>
    <row r="317" spans="3:17" x14ac:dyDescent="0.2">
      <c r="C317" s="145"/>
      <c r="D317" s="145"/>
      <c r="E317" s="145"/>
      <c r="F317" s="145"/>
      <c r="G317" s="145"/>
      <c r="H317" s="145"/>
      <c r="I317" s="145"/>
      <c r="J317" s="145"/>
      <c r="K317" s="145"/>
      <c r="L317" s="145"/>
      <c r="M317" s="145"/>
      <c r="N317" s="145"/>
      <c r="O317" s="145"/>
      <c r="P317" s="145"/>
      <c r="Q317" s="145"/>
    </row>
    <row r="318" spans="3:17" x14ac:dyDescent="0.2">
      <c r="C318" s="145"/>
      <c r="D318" s="145"/>
      <c r="E318" s="145"/>
      <c r="F318" s="145"/>
      <c r="G318" s="145"/>
      <c r="H318" s="145"/>
      <c r="I318" s="145"/>
      <c r="J318" s="145"/>
      <c r="K318" s="145"/>
      <c r="L318" s="145"/>
      <c r="M318" s="145"/>
      <c r="N318" s="145"/>
      <c r="O318" s="145"/>
      <c r="P318" s="145"/>
      <c r="Q318" s="145"/>
    </row>
    <row r="319" spans="3:17" x14ac:dyDescent="0.2">
      <c r="C319" s="145"/>
      <c r="D319" s="145"/>
      <c r="E319" s="145"/>
      <c r="F319" s="145"/>
      <c r="G319" s="145"/>
      <c r="H319" s="145"/>
      <c r="I319" s="145"/>
      <c r="J319" s="145"/>
      <c r="K319" s="145"/>
      <c r="L319" s="145"/>
      <c r="M319" s="145"/>
      <c r="N319" s="145"/>
      <c r="O319" s="145"/>
      <c r="P319" s="145"/>
      <c r="Q319" s="145"/>
    </row>
    <row r="320" spans="3:17" x14ac:dyDescent="0.2">
      <c r="C320" s="145"/>
      <c r="D320" s="145"/>
      <c r="E320" s="145"/>
      <c r="F320" s="145"/>
      <c r="G320" s="145"/>
      <c r="H320" s="145"/>
      <c r="I320" s="145"/>
      <c r="J320" s="145"/>
      <c r="K320" s="145"/>
      <c r="L320" s="145"/>
      <c r="M320" s="145"/>
      <c r="N320" s="145"/>
      <c r="O320" s="145"/>
      <c r="P320" s="145"/>
      <c r="Q320" s="145"/>
    </row>
    <row r="321" spans="3:17" x14ac:dyDescent="0.2">
      <c r="C321" s="145"/>
      <c r="D321" s="145"/>
      <c r="E321" s="145"/>
      <c r="F321" s="145"/>
      <c r="G321" s="145"/>
      <c r="H321" s="145"/>
      <c r="I321" s="145"/>
      <c r="J321" s="145"/>
      <c r="K321" s="145"/>
      <c r="L321" s="145"/>
      <c r="M321" s="145"/>
      <c r="N321" s="145"/>
      <c r="O321" s="145"/>
      <c r="P321" s="145"/>
      <c r="Q321" s="145"/>
    </row>
    <row r="322" spans="3:17" x14ac:dyDescent="0.2">
      <c r="C322" s="145"/>
      <c r="D322" s="145"/>
      <c r="E322" s="145"/>
      <c r="F322" s="145"/>
      <c r="G322" s="145"/>
      <c r="H322" s="145"/>
      <c r="I322" s="145"/>
      <c r="J322" s="145"/>
      <c r="K322" s="145"/>
      <c r="L322" s="145"/>
      <c r="M322" s="145"/>
      <c r="N322" s="145"/>
      <c r="O322" s="145"/>
      <c r="P322" s="145"/>
      <c r="Q322" s="145"/>
    </row>
    <row r="323" spans="3:17" x14ac:dyDescent="0.2">
      <c r="C323" s="145"/>
      <c r="D323" s="145"/>
      <c r="E323" s="145"/>
      <c r="F323" s="145"/>
      <c r="G323" s="145"/>
      <c r="H323" s="145"/>
      <c r="I323" s="145"/>
      <c r="J323" s="145"/>
      <c r="K323" s="145"/>
      <c r="L323" s="145"/>
      <c r="M323" s="145"/>
      <c r="N323" s="145"/>
      <c r="O323" s="145"/>
      <c r="P323" s="145"/>
      <c r="Q323" s="145"/>
    </row>
    <row r="324" spans="3:17" x14ac:dyDescent="0.2">
      <c r="C324" s="145"/>
      <c r="D324" s="145"/>
      <c r="E324" s="145"/>
      <c r="F324" s="145"/>
      <c r="G324" s="145"/>
      <c r="H324" s="145"/>
      <c r="I324" s="145"/>
      <c r="J324" s="145"/>
      <c r="K324" s="145"/>
      <c r="L324" s="145"/>
      <c r="M324" s="145"/>
      <c r="N324" s="145"/>
      <c r="O324" s="145"/>
      <c r="P324" s="145"/>
      <c r="Q324" s="145"/>
    </row>
    <row r="325" spans="3:17" x14ac:dyDescent="0.2">
      <c r="C325" s="145"/>
      <c r="D325" s="145"/>
      <c r="E325" s="145"/>
      <c r="F325" s="145"/>
      <c r="G325" s="145"/>
      <c r="H325" s="145"/>
      <c r="I325" s="145"/>
      <c r="J325" s="145"/>
      <c r="K325" s="145"/>
      <c r="L325" s="145"/>
      <c r="M325" s="145"/>
      <c r="N325" s="145"/>
      <c r="O325" s="145"/>
      <c r="P325" s="145"/>
      <c r="Q325" s="145"/>
    </row>
    <row r="326" spans="3:17" x14ac:dyDescent="0.2">
      <c r="C326" s="145"/>
      <c r="D326" s="145"/>
      <c r="E326" s="145"/>
      <c r="F326" s="145"/>
      <c r="G326" s="145"/>
      <c r="H326" s="145"/>
      <c r="I326" s="145"/>
      <c r="J326" s="145"/>
      <c r="K326" s="145"/>
      <c r="L326" s="145"/>
      <c r="M326" s="145"/>
      <c r="N326" s="145"/>
      <c r="O326" s="145"/>
      <c r="P326" s="145"/>
      <c r="Q326" s="145"/>
    </row>
    <row r="327" spans="3:17" x14ac:dyDescent="0.2">
      <c r="C327" s="145"/>
      <c r="D327" s="145"/>
      <c r="E327" s="145"/>
      <c r="F327" s="145"/>
      <c r="G327" s="145"/>
      <c r="H327" s="145"/>
      <c r="I327" s="145"/>
      <c r="J327" s="145"/>
      <c r="K327" s="145"/>
      <c r="L327" s="145"/>
      <c r="M327" s="145"/>
      <c r="N327" s="145"/>
      <c r="O327" s="145"/>
      <c r="P327" s="145"/>
      <c r="Q327" s="145"/>
    </row>
    <row r="328" spans="3:17" x14ac:dyDescent="0.2">
      <c r="C328" s="145"/>
      <c r="D328" s="145"/>
      <c r="E328" s="145"/>
      <c r="F328" s="145"/>
      <c r="G328" s="145"/>
      <c r="H328" s="145"/>
      <c r="I328" s="145"/>
      <c r="J328" s="145"/>
      <c r="K328" s="145"/>
      <c r="L328" s="145"/>
      <c r="M328" s="145"/>
      <c r="N328" s="145"/>
      <c r="O328" s="145"/>
      <c r="P328" s="145"/>
      <c r="Q328" s="145"/>
    </row>
    <row r="329" spans="3:17" x14ac:dyDescent="0.2">
      <c r="C329" s="145"/>
      <c r="D329" s="145"/>
      <c r="E329" s="145"/>
      <c r="F329" s="145"/>
      <c r="G329" s="145"/>
      <c r="H329" s="145"/>
      <c r="I329" s="145"/>
      <c r="J329" s="145"/>
      <c r="K329" s="145"/>
      <c r="L329" s="145"/>
      <c r="M329" s="145"/>
      <c r="N329" s="145"/>
      <c r="O329" s="145"/>
      <c r="P329" s="145"/>
      <c r="Q329" s="145"/>
    </row>
    <row r="330" spans="3:17" x14ac:dyDescent="0.2">
      <c r="C330" s="145"/>
      <c r="D330" s="145"/>
      <c r="E330" s="145"/>
      <c r="F330" s="145"/>
      <c r="G330" s="145"/>
      <c r="H330" s="145"/>
      <c r="I330" s="145"/>
      <c r="J330" s="145"/>
      <c r="K330" s="145"/>
      <c r="L330" s="145"/>
      <c r="M330" s="145"/>
      <c r="N330" s="145"/>
      <c r="O330" s="145"/>
      <c r="P330" s="145"/>
      <c r="Q330" s="145"/>
    </row>
    <row r="331" spans="3:17" x14ac:dyDescent="0.2">
      <c r="C331" s="145"/>
      <c r="D331" s="145"/>
      <c r="E331" s="145"/>
      <c r="F331" s="145"/>
      <c r="G331" s="145"/>
      <c r="H331" s="145"/>
      <c r="I331" s="145"/>
      <c r="J331" s="145"/>
      <c r="K331" s="145"/>
      <c r="L331" s="145"/>
      <c r="M331" s="145"/>
      <c r="N331" s="145"/>
      <c r="O331" s="145"/>
      <c r="P331" s="145"/>
      <c r="Q331" s="145"/>
    </row>
    <row r="332" spans="3:17" x14ac:dyDescent="0.2">
      <c r="C332" s="145"/>
      <c r="D332" s="145"/>
      <c r="E332" s="145"/>
      <c r="F332" s="145"/>
      <c r="G332" s="145"/>
      <c r="H332" s="145"/>
      <c r="I332" s="145"/>
      <c r="J332" s="145"/>
      <c r="K332" s="145"/>
      <c r="L332" s="145"/>
      <c r="M332" s="145"/>
      <c r="N332" s="145"/>
      <c r="O332" s="145"/>
      <c r="P332" s="145"/>
      <c r="Q332" s="145"/>
    </row>
    <row r="333" spans="3:17" x14ac:dyDescent="0.2">
      <c r="C333" s="145"/>
      <c r="D333" s="145"/>
      <c r="E333" s="145"/>
      <c r="F333" s="145"/>
      <c r="G333" s="145"/>
      <c r="H333" s="145"/>
      <c r="I333" s="145"/>
      <c r="J333" s="145"/>
      <c r="K333" s="145"/>
      <c r="L333" s="145"/>
      <c r="M333" s="145"/>
      <c r="N333" s="145"/>
      <c r="O333" s="145"/>
      <c r="P333" s="145"/>
      <c r="Q333" s="145"/>
    </row>
    <row r="334" spans="3:17" x14ac:dyDescent="0.2">
      <c r="C334" s="145"/>
      <c r="D334" s="145"/>
      <c r="E334" s="145"/>
      <c r="F334" s="145"/>
      <c r="G334" s="145"/>
      <c r="H334" s="145"/>
      <c r="I334" s="145"/>
      <c r="J334" s="145"/>
      <c r="K334" s="145"/>
      <c r="L334" s="145"/>
      <c r="M334" s="145"/>
      <c r="N334" s="145"/>
      <c r="O334" s="145"/>
      <c r="P334" s="145"/>
      <c r="Q334" s="145"/>
    </row>
    <row r="335" spans="3:17" x14ac:dyDescent="0.2">
      <c r="C335" s="145"/>
      <c r="D335" s="145"/>
      <c r="E335" s="145"/>
      <c r="F335" s="145"/>
      <c r="G335" s="145"/>
      <c r="H335" s="145"/>
      <c r="I335" s="145"/>
      <c r="J335" s="145"/>
      <c r="K335" s="145"/>
      <c r="L335" s="145"/>
      <c r="M335" s="145"/>
      <c r="N335" s="145"/>
      <c r="O335" s="145"/>
      <c r="P335" s="145"/>
      <c r="Q335" s="145"/>
    </row>
    <row r="336" spans="3:17" x14ac:dyDescent="0.2">
      <c r="C336" s="145"/>
      <c r="D336" s="145"/>
      <c r="E336" s="145"/>
      <c r="F336" s="145"/>
      <c r="G336" s="145"/>
      <c r="H336" s="145"/>
      <c r="I336" s="145"/>
      <c r="J336" s="145"/>
      <c r="K336" s="145"/>
      <c r="L336" s="145"/>
      <c r="M336" s="145"/>
      <c r="N336" s="145"/>
      <c r="O336" s="145"/>
      <c r="P336" s="145"/>
      <c r="Q336" s="145"/>
    </row>
    <row r="337" spans="3:17" x14ac:dyDescent="0.2">
      <c r="C337" s="145"/>
      <c r="D337" s="145"/>
      <c r="E337" s="145"/>
      <c r="F337" s="145"/>
      <c r="G337" s="145"/>
      <c r="H337" s="145"/>
      <c r="I337" s="145"/>
      <c r="J337" s="145"/>
      <c r="K337" s="145"/>
      <c r="L337" s="145"/>
      <c r="M337" s="145"/>
      <c r="N337" s="145"/>
      <c r="O337" s="145"/>
      <c r="P337" s="145"/>
      <c r="Q337" s="145"/>
    </row>
    <row r="338" spans="3:17" x14ac:dyDescent="0.2">
      <c r="C338" s="145"/>
      <c r="D338" s="145"/>
      <c r="E338" s="145"/>
      <c r="F338" s="145"/>
      <c r="G338" s="145"/>
      <c r="H338" s="145"/>
      <c r="I338" s="145"/>
      <c r="J338" s="145"/>
      <c r="K338" s="145"/>
      <c r="L338" s="145"/>
      <c r="M338" s="145"/>
      <c r="N338" s="145"/>
      <c r="O338" s="145"/>
      <c r="P338" s="145"/>
      <c r="Q338" s="145"/>
    </row>
    <row r="339" spans="3:17" x14ac:dyDescent="0.2">
      <c r="C339" s="145"/>
      <c r="D339" s="145"/>
      <c r="E339" s="145"/>
      <c r="F339" s="145"/>
      <c r="G339" s="145"/>
      <c r="H339" s="145"/>
      <c r="I339" s="145"/>
      <c r="J339" s="145"/>
      <c r="K339" s="145"/>
      <c r="L339" s="145"/>
      <c r="M339" s="145"/>
      <c r="N339" s="145"/>
      <c r="O339" s="145"/>
      <c r="P339" s="145"/>
      <c r="Q339" s="145"/>
    </row>
    <row r="340" spans="3:17" x14ac:dyDescent="0.2">
      <c r="C340" s="145"/>
      <c r="D340" s="145"/>
      <c r="E340" s="145"/>
      <c r="F340" s="145"/>
      <c r="G340" s="145"/>
      <c r="H340" s="145"/>
      <c r="I340" s="145"/>
      <c r="J340" s="145"/>
      <c r="K340" s="145"/>
      <c r="L340" s="145"/>
      <c r="M340" s="145"/>
      <c r="N340" s="145"/>
      <c r="O340" s="145"/>
      <c r="P340" s="145"/>
      <c r="Q340" s="145"/>
    </row>
    <row r="341" spans="3:17" x14ac:dyDescent="0.2">
      <c r="C341" s="145"/>
      <c r="D341" s="145"/>
      <c r="E341" s="145"/>
      <c r="F341" s="145"/>
      <c r="G341" s="145"/>
      <c r="H341" s="145"/>
      <c r="I341" s="145"/>
      <c r="J341" s="145"/>
      <c r="K341" s="145"/>
      <c r="L341" s="145"/>
      <c r="M341" s="145"/>
      <c r="N341" s="145"/>
      <c r="O341" s="145"/>
      <c r="P341" s="145"/>
      <c r="Q341" s="145"/>
    </row>
    <row r="342" spans="3:17" x14ac:dyDescent="0.2">
      <c r="C342" s="145"/>
      <c r="D342" s="145"/>
      <c r="E342" s="145"/>
      <c r="F342" s="145"/>
      <c r="G342" s="145"/>
      <c r="H342" s="145"/>
      <c r="I342" s="145"/>
      <c r="J342" s="145"/>
      <c r="K342" s="145"/>
      <c r="L342" s="145"/>
      <c r="M342" s="145"/>
      <c r="N342" s="145"/>
      <c r="O342" s="145"/>
      <c r="P342" s="145"/>
      <c r="Q342" s="145"/>
    </row>
    <row r="343" spans="3:17" x14ac:dyDescent="0.2">
      <c r="C343" s="145"/>
      <c r="D343" s="145"/>
      <c r="E343" s="145"/>
      <c r="F343" s="145"/>
      <c r="G343" s="145"/>
      <c r="H343" s="145"/>
      <c r="I343" s="145"/>
      <c r="J343" s="145"/>
      <c r="K343" s="145"/>
      <c r="L343" s="145"/>
      <c r="M343" s="145"/>
      <c r="N343" s="145"/>
      <c r="O343" s="145"/>
      <c r="P343" s="145"/>
      <c r="Q343" s="145"/>
    </row>
    <row r="344" spans="3:17" x14ac:dyDescent="0.2">
      <c r="C344" s="145"/>
      <c r="D344" s="145"/>
      <c r="E344" s="145"/>
      <c r="F344" s="145"/>
      <c r="G344" s="145"/>
      <c r="H344" s="145"/>
      <c r="I344" s="145"/>
      <c r="J344" s="145"/>
      <c r="K344" s="145"/>
      <c r="L344" s="145"/>
      <c r="M344" s="145"/>
      <c r="N344" s="145"/>
      <c r="O344" s="145"/>
      <c r="P344" s="145"/>
      <c r="Q344" s="145"/>
    </row>
    <row r="345" spans="3:17" x14ac:dyDescent="0.2">
      <c r="C345" s="145"/>
      <c r="D345" s="145"/>
      <c r="E345" s="145"/>
      <c r="F345" s="145"/>
      <c r="G345" s="145"/>
      <c r="H345" s="145"/>
      <c r="I345" s="145"/>
      <c r="J345" s="145"/>
      <c r="K345" s="145"/>
      <c r="L345" s="145"/>
      <c r="M345" s="145"/>
      <c r="N345" s="145"/>
      <c r="O345" s="145"/>
      <c r="P345" s="145"/>
      <c r="Q345" s="145"/>
    </row>
    <row r="346" spans="3:17" x14ac:dyDescent="0.2">
      <c r="C346" s="145"/>
      <c r="D346" s="145"/>
      <c r="E346" s="145"/>
      <c r="F346" s="145"/>
      <c r="G346" s="145"/>
      <c r="H346" s="145"/>
      <c r="I346" s="145"/>
      <c r="J346" s="145"/>
      <c r="K346" s="145"/>
      <c r="L346" s="145"/>
      <c r="M346" s="145"/>
      <c r="N346" s="145"/>
      <c r="O346" s="145"/>
      <c r="P346" s="145"/>
      <c r="Q346" s="145"/>
    </row>
    <row r="347" spans="3:17" x14ac:dyDescent="0.2">
      <c r="C347" s="145"/>
      <c r="D347" s="145"/>
      <c r="E347" s="145"/>
      <c r="F347" s="145"/>
      <c r="G347" s="145"/>
      <c r="H347" s="145"/>
      <c r="I347" s="145"/>
      <c r="J347" s="145"/>
      <c r="K347" s="145"/>
      <c r="L347" s="145"/>
      <c r="M347" s="145"/>
      <c r="N347" s="145"/>
      <c r="O347" s="145"/>
      <c r="P347" s="145"/>
      <c r="Q347" s="145"/>
    </row>
    <row r="348" spans="3:17" x14ac:dyDescent="0.2">
      <c r="C348" s="145"/>
      <c r="D348" s="145"/>
      <c r="E348" s="145"/>
      <c r="F348" s="145"/>
      <c r="G348" s="145"/>
      <c r="H348" s="145"/>
      <c r="I348" s="145"/>
      <c r="J348" s="145"/>
      <c r="K348" s="145"/>
      <c r="L348" s="145"/>
      <c r="M348" s="145"/>
      <c r="N348" s="145"/>
      <c r="O348" s="145"/>
      <c r="P348" s="145"/>
      <c r="Q348" s="145"/>
    </row>
    <row r="349" spans="3:17" x14ac:dyDescent="0.2">
      <c r="C349" s="145"/>
      <c r="D349" s="145"/>
      <c r="E349" s="145"/>
      <c r="F349" s="145"/>
      <c r="G349" s="145"/>
      <c r="H349" s="145"/>
      <c r="I349" s="145"/>
      <c r="J349" s="145"/>
      <c r="K349" s="145"/>
      <c r="L349" s="145"/>
      <c r="M349" s="145"/>
      <c r="N349" s="145"/>
      <c r="O349" s="145"/>
      <c r="P349" s="145"/>
      <c r="Q349" s="145"/>
    </row>
    <row r="350" spans="3:17" x14ac:dyDescent="0.2">
      <c r="C350" s="145"/>
      <c r="D350" s="145"/>
      <c r="E350" s="145"/>
      <c r="F350" s="145"/>
      <c r="G350" s="145"/>
      <c r="H350" s="145"/>
      <c r="I350" s="145"/>
      <c r="J350" s="145"/>
      <c r="K350" s="145"/>
      <c r="L350" s="145"/>
      <c r="M350" s="145"/>
      <c r="N350" s="145"/>
      <c r="O350" s="145"/>
      <c r="P350" s="145"/>
      <c r="Q350" s="145"/>
    </row>
    <row r="351" spans="3:17" x14ac:dyDescent="0.2">
      <c r="C351" s="145"/>
      <c r="D351" s="145"/>
      <c r="E351" s="145"/>
      <c r="F351" s="145"/>
      <c r="G351" s="145"/>
      <c r="H351" s="145"/>
      <c r="I351" s="145"/>
      <c r="J351" s="145"/>
      <c r="K351" s="145"/>
      <c r="L351" s="145"/>
      <c r="M351" s="145"/>
      <c r="N351" s="145"/>
      <c r="O351" s="145"/>
      <c r="P351" s="145"/>
      <c r="Q351" s="145"/>
    </row>
    <row r="352" spans="3:17" x14ac:dyDescent="0.2">
      <c r="C352" s="145"/>
      <c r="D352" s="145"/>
      <c r="E352" s="145"/>
      <c r="F352" s="145"/>
      <c r="G352" s="145"/>
      <c r="H352" s="145"/>
      <c r="I352" s="145"/>
      <c r="J352" s="145"/>
      <c r="K352" s="145"/>
      <c r="L352" s="145"/>
      <c r="M352" s="145"/>
      <c r="N352" s="145"/>
      <c r="O352" s="145"/>
      <c r="P352" s="145"/>
      <c r="Q352" s="145"/>
    </row>
    <row r="353" spans="3:17" x14ac:dyDescent="0.2">
      <c r="C353" s="145"/>
      <c r="D353" s="145"/>
      <c r="E353" s="145"/>
      <c r="F353" s="145"/>
      <c r="G353" s="145"/>
      <c r="H353" s="145"/>
      <c r="I353" s="145"/>
      <c r="J353" s="145"/>
      <c r="K353" s="145"/>
      <c r="L353" s="145"/>
      <c r="M353" s="145"/>
      <c r="N353" s="145"/>
      <c r="O353" s="145"/>
      <c r="P353" s="145"/>
      <c r="Q353" s="145"/>
    </row>
    <row r="354" spans="3:17" x14ac:dyDescent="0.2">
      <c r="C354" s="145"/>
      <c r="D354" s="145"/>
      <c r="E354" s="145"/>
      <c r="F354" s="145"/>
      <c r="G354" s="145"/>
      <c r="H354" s="145"/>
      <c r="I354" s="145"/>
      <c r="J354" s="145"/>
      <c r="K354" s="145"/>
      <c r="L354" s="145"/>
      <c r="M354" s="145"/>
      <c r="N354" s="145"/>
      <c r="O354" s="145"/>
      <c r="P354" s="145"/>
      <c r="Q354" s="145"/>
    </row>
    <row r="355" spans="3:17" x14ac:dyDescent="0.2">
      <c r="C355" s="145"/>
      <c r="D355" s="145"/>
      <c r="E355" s="145"/>
      <c r="F355" s="145"/>
      <c r="G355" s="145"/>
      <c r="H355" s="145"/>
      <c r="I355" s="145"/>
      <c r="J355" s="145"/>
      <c r="K355" s="145"/>
      <c r="L355" s="145"/>
      <c r="M355" s="145"/>
      <c r="N355" s="145"/>
      <c r="O355" s="145"/>
      <c r="P355" s="145"/>
      <c r="Q355" s="145"/>
    </row>
    <row r="356" spans="3:17" x14ac:dyDescent="0.2">
      <c r="C356" s="145"/>
      <c r="D356" s="145"/>
      <c r="E356" s="145"/>
      <c r="F356" s="145"/>
      <c r="G356" s="145"/>
      <c r="H356" s="145"/>
      <c r="I356" s="145"/>
      <c r="J356" s="145"/>
      <c r="K356" s="145"/>
      <c r="L356" s="145"/>
      <c r="M356" s="145"/>
      <c r="N356" s="145"/>
      <c r="O356" s="145"/>
      <c r="P356" s="145"/>
      <c r="Q356" s="145"/>
    </row>
    <row r="357" spans="3:17" x14ac:dyDescent="0.2">
      <c r="C357" s="145"/>
      <c r="D357" s="145"/>
      <c r="E357" s="145"/>
      <c r="F357" s="145"/>
      <c r="G357" s="145"/>
      <c r="H357" s="145"/>
      <c r="I357" s="145"/>
      <c r="J357" s="145"/>
      <c r="K357" s="145"/>
      <c r="L357" s="145"/>
      <c r="M357" s="145"/>
      <c r="N357" s="145"/>
      <c r="O357" s="145"/>
      <c r="P357" s="145"/>
      <c r="Q357" s="145"/>
    </row>
    <row r="358" spans="3:17" x14ac:dyDescent="0.2">
      <c r="C358" s="145"/>
      <c r="D358" s="145"/>
      <c r="E358" s="145"/>
      <c r="F358" s="145"/>
      <c r="G358" s="145"/>
      <c r="H358" s="145"/>
      <c r="I358" s="145"/>
      <c r="J358" s="145"/>
      <c r="K358" s="145"/>
      <c r="L358" s="145"/>
      <c r="M358" s="145"/>
      <c r="N358" s="145"/>
      <c r="O358" s="145"/>
      <c r="P358" s="145"/>
      <c r="Q358" s="145"/>
    </row>
    <row r="359" spans="3:17" x14ac:dyDescent="0.2">
      <c r="C359" s="145"/>
      <c r="D359" s="145"/>
      <c r="E359" s="145"/>
      <c r="F359" s="145"/>
      <c r="G359" s="145"/>
      <c r="H359" s="145"/>
      <c r="I359" s="145"/>
      <c r="J359" s="145"/>
      <c r="K359" s="145"/>
      <c r="L359" s="145"/>
      <c r="M359" s="145"/>
      <c r="N359" s="145"/>
      <c r="O359" s="145"/>
      <c r="P359" s="145"/>
      <c r="Q359" s="145"/>
    </row>
    <row r="360" spans="3:17" x14ac:dyDescent="0.2">
      <c r="C360" s="145"/>
      <c r="D360" s="145"/>
      <c r="E360" s="145"/>
      <c r="F360" s="145"/>
      <c r="G360" s="145"/>
      <c r="H360" s="145"/>
      <c r="I360" s="145"/>
      <c r="J360" s="145"/>
      <c r="K360" s="145"/>
      <c r="L360" s="145"/>
      <c r="M360" s="145"/>
      <c r="N360" s="145"/>
      <c r="O360" s="145"/>
      <c r="P360" s="145"/>
      <c r="Q360" s="145"/>
    </row>
    <row r="361" spans="3:17" x14ac:dyDescent="0.2">
      <c r="C361" s="145"/>
      <c r="D361" s="145"/>
      <c r="E361" s="145"/>
      <c r="F361" s="145"/>
      <c r="G361" s="145"/>
      <c r="H361" s="145"/>
      <c r="I361" s="145"/>
      <c r="J361" s="145"/>
      <c r="K361" s="145"/>
      <c r="L361" s="145"/>
      <c r="M361" s="145"/>
      <c r="N361" s="145"/>
      <c r="O361" s="145"/>
      <c r="P361" s="145"/>
      <c r="Q361" s="145"/>
    </row>
    <row r="362" spans="3:17" x14ac:dyDescent="0.2">
      <c r="C362" s="145"/>
      <c r="D362" s="145"/>
      <c r="E362" s="145"/>
      <c r="F362" s="145"/>
      <c r="G362" s="145"/>
      <c r="H362" s="145"/>
      <c r="I362" s="145"/>
      <c r="J362" s="145"/>
      <c r="K362" s="145"/>
      <c r="L362" s="145"/>
      <c r="M362" s="145"/>
      <c r="N362" s="145"/>
      <c r="O362" s="145"/>
      <c r="P362" s="145"/>
      <c r="Q362" s="145"/>
    </row>
    <row r="363" spans="3:17" x14ac:dyDescent="0.2">
      <c r="C363" s="145"/>
      <c r="D363" s="145"/>
      <c r="E363" s="145"/>
      <c r="F363" s="145"/>
      <c r="G363" s="145"/>
      <c r="H363" s="145"/>
      <c r="I363" s="145"/>
      <c r="J363" s="145"/>
      <c r="K363" s="145"/>
      <c r="L363" s="145"/>
      <c r="M363" s="145"/>
      <c r="N363" s="145"/>
      <c r="O363" s="145"/>
      <c r="P363" s="145"/>
      <c r="Q363" s="145"/>
    </row>
    <row r="364" spans="3:17" x14ac:dyDescent="0.2">
      <c r="C364" s="145"/>
      <c r="D364" s="145"/>
      <c r="E364" s="145"/>
      <c r="F364" s="145"/>
      <c r="G364" s="145"/>
      <c r="H364" s="145"/>
      <c r="I364" s="145"/>
      <c r="J364" s="145"/>
      <c r="K364" s="145"/>
      <c r="L364" s="145"/>
      <c r="M364" s="145"/>
      <c r="N364" s="145"/>
      <c r="O364" s="145"/>
      <c r="P364" s="145"/>
      <c r="Q364" s="145"/>
    </row>
    <row r="365" spans="3:17" x14ac:dyDescent="0.2">
      <c r="C365" s="145"/>
      <c r="D365" s="145"/>
      <c r="E365" s="145"/>
      <c r="F365" s="145"/>
      <c r="G365" s="145"/>
      <c r="H365" s="145"/>
      <c r="I365" s="145"/>
      <c r="J365" s="145"/>
      <c r="K365" s="145"/>
      <c r="L365" s="145"/>
      <c r="M365" s="145"/>
      <c r="N365" s="145"/>
      <c r="O365" s="145"/>
      <c r="P365" s="145"/>
      <c r="Q365" s="145"/>
    </row>
    <row r="366" spans="3:17" x14ac:dyDescent="0.2">
      <c r="C366" s="145"/>
      <c r="D366" s="145"/>
      <c r="E366" s="145"/>
      <c r="F366" s="145"/>
      <c r="G366" s="145"/>
      <c r="H366" s="145"/>
      <c r="I366" s="145"/>
      <c r="J366" s="145"/>
      <c r="K366" s="145"/>
      <c r="L366" s="145"/>
      <c r="M366" s="145"/>
      <c r="N366" s="145"/>
      <c r="O366" s="145"/>
      <c r="P366" s="145"/>
      <c r="Q366" s="145"/>
    </row>
    <row r="367" spans="3:17" x14ac:dyDescent="0.2">
      <c r="C367" s="145"/>
      <c r="D367" s="145"/>
      <c r="E367" s="145"/>
      <c r="F367" s="145"/>
      <c r="G367" s="145"/>
      <c r="H367" s="145"/>
      <c r="I367" s="145"/>
      <c r="J367" s="145"/>
      <c r="K367" s="145"/>
      <c r="L367" s="145"/>
      <c r="M367" s="145"/>
      <c r="N367" s="145"/>
      <c r="O367" s="145"/>
      <c r="P367" s="145"/>
      <c r="Q367" s="145"/>
    </row>
    <row r="368" spans="3:17" x14ac:dyDescent="0.2">
      <c r="C368" s="145"/>
      <c r="D368" s="145"/>
      <c r="E368" s="145"/>
      <c r="F368" s="145"/>
      <c r="G368" s="145"/>
      <c r="H368" s="145"/>
      <c r="I368" s="145"/>
      <c r="J368" s="145"/>
      <c r="K368" s="145"/>
      <c r="L368" s="145"/>
      <c r="M368" s="145"/>
      <c r="N368" s="145"/>
      <c r="O368" s="145"/>
      <c r="P368" s="145"/>
      <c r="Q368" s="145"/>
    </row>
    <row r="369" spans="3:17" x14ac:dyDescent="0.2">
      <c r="C369" s="145"/>
      <c r="D369" s="145"/>
      <c r="E369" s="145"/>
      <c r="F369" s="145"/>
      <c r="G369" s="145"/>
      <c r="H369" s="145"/>
      <c r="I369" s="145"/>
      <c r="J369" s="145"/>
      <c r="K369" s="145"/>
      <c r="L369" s="145"/>
      <c r="M369" s="145"/>
      <c r="N369" s="145"/>
      <c r="O369" s="145"/>
      <c r="P369" s="145"/>
      <c r="Q369" s="145"/>
    </row>
    <row r="370" spans="3:17" x14ac:dyDescent="0.2">
      <c r="C370" s="145"/>
      <c r="D370" s="145"/>
      <c r="E370" s="145"/>
      <c r="F370" s="145"/>
      <c r="G370" s="145"/>
      <c r="H370" s="145"/>
      <c r="I370" s="145"/>
      <c r="J370" s="145"/>
      <c r="K370" s="145"/>
      <c r="L370" s="145"/>
      <c r="M370" s="145"/>
      <c r="N370" s="145"/>
      <c r="O370" s="145"/>
      <c r="P370" s="145"/>
      <c r="Q370" s="145"/>
    </row>
    <row r="371" spans="3:17" x14ac:dyDescent="0.2">
      <c r="C371" s="145"/>
      <c r="D371" s="145"/>
      <c r="E371" s="145"/>
      <c r="F371" s="145"/>
      <c r="G371" s="145"/>
      <c r="H371" s="145"/>
      <c r="I371" s="145"/>
      <c r="J371" s="145"/>
      <c r="K371" s="145"/>
      <c r="L371" s="145"/>
      <c r="M371" s="145"/>
      <c r="N371" s="145"/>
      <c r="O371" s="145"/>
      <c r="P371" s="145"/>
      <c r="Q371" s="145"/>
    </row>
    <row r="372" spans="3:17" x14ac:dyDescent="0.2">
      <c r="C372" s="145"/>
      <c r="D372" s="145"/>
      <c r="E372" s="145"/>
      <c r="F372" s="145"/>
      <c r="G372" s="145"/>
      <c r="H372" s="145"/>
      <c r="I372" s="145"/>
      <c r="J372" s="145"/>
      <c r="K372" s="145"/>
      <c r="L372" s="145"/>
      <c r="M372" s="145"/>
      <c r="N372" s="145"/>
      <c r="O372" s="145"/>
      <c r="P372" s="145"/>
      <c r="Q372" s="145"/>
    </row>
    <row r="373" spans="3:17" x14ac:dyDescent="0.2">
      <c r="C373" s="145"/>
      <c r="D373" s="145"/>
      <c r="E373" s="145"/>
      <c r="F373" s="145"/>
      <c r="G373" s="145"/>
      <c r="H373" s="145"/>
      <c r="I373" s="145"/>
      <c r="J373" s="145"/>
      <c r="K373" s="145"/>
      <c r="L373" s="145"/>
      <c r="M373" s="145"/>
      <c r="N373" s="145"/>
      <c r="O373" s="145"/>
      <c r="P373" s="145"/>
      <c r="Q373" s="145"/>
    </row>
    <row r="374" spans="3:17" x14ac:dyDescent="0.2">
      <c r="C374" s="145"/>
      <c r="D374" s="145"/>
      <c r="E374" s="145"/>
      <c r="F374" s="145"/>
      <c r="G374" s="145"/>
      <c r="H374" s="145"/>
      <c r="I374" s="145"/>
      <c r="J374" s="145"/>
      <c r="K374" s="145"/>
      <c r="L374" s="145"/>
      <c r="M374" s="145"/>
      <c r="N374" s="145"/>
      <c r="O374" s="145"/>
      <c r="P374" s="145"/>
      <c r="Q374" s="145"/>
    </row>
    <row r="375" spans="3:17" x14ac:dyDescent="0.2">
      <c r="C375" s="145"/>
      <c r="D375" s="145"/>
      <c r="E375" s="145"/>
      <c r="F375" s="145"/>
      <c r="G375" s="145"/>
      <c r="H375" s="145"/>
      <c r="I375" s="145"/>
      <c r="J375" s="145"/>
      <c r="K375" s="145"/>
      <c r="L375" s="145"/>
      <c r="M375" s="145"/>
      <c r="N375" s="145"/>
      <c r="O375" s="145"/>
      <c r="P375" s="145"/>
      <c r="Q375" s="145"/>
    </row>
    <row r="376" spans="3:17" x14ac:dyDescent="0.2">
      <c r="C376" s="145"/>
      <c r="D376" s="145"/>
      <c r="E376" s="145"/>
      <c r="F376" s="145"/>
      <c r="G376" s="145"/>
      <c r="H376" s="145"/>
      <c r="I376" s="145"/>
      <c r="J376" s="145"/>
      <c r="K376" s="145"/>
      <c r="L376" s="145"/>
      <c r="M376" s="145"/>
      <c r="N376" s="145"/>
      <c r="O376" s="145"/>
      <c r="P376" s="145"/>
      <c r="Q376" s="145"/>
    </row>
    <row r="377" spans="3:17" x14ac:dyDescent="0.2">
      <c r="C377" s="145"/>
      <c r="D377" s="145"/>
      <c r="E377" s="145"/>
      <c r="F377" s="145"/>
      <c r="G377" s="145"/>
      <c r="H377" s="145"/>
      <c r="I377" s="145"/>
      <c r="J377" s="145"/>
      <c r="K377" s="145"/>
      <c r="L377" s="145"/>
      <c r="M377" s="145"/>
      <c r="N377" s="145"/>
      <c r="O377" s="145"/>
      <c r="P377" s="145"/>
      <c r="Q377" s="145"/>
    </row>
    <row r="378" spans="3:17" x14ac:dyDescent="0.2">
      <c r="C378" s="145"/>
      <c r="D378" s="145"/>
      <c r="E378" s="145"/>
      <c r="F378" s="145"/>
      <c r="G378" s="145"/>
      <c r="H378" s="145"/>
      <c r="I378" s="145"/>
      <c r="J378" s="145"/>
      <c r="K378" s="145"/>
      <c r="L378" s="145"/>
      <c r="M378" s="145"/>
      <c r="N378" s="145"/>
      <c r="O378" s="145"/>
      <c r="P378" s="145"/>
      <c r="Q378" s="145"/>
    </row>
    <row r="379" spans="3:17" x14ac:dyDescent="0.2">
      <c r="C379" s="145"/>
      <c r="D379" s="145"/>
      <c r="E379" s="145"/>
      <c r="F379" s="145"/>
      <c r="G379" s="145"/>
      <c r="H379" s="145"/>
      <c r="I379" s="145"/>
      <c r="J379" s="145"/>
      <c r="K379" s="145"/>
      <c r="L379" s="145"/>
      <c r="M379" s="145"/>
      <c r="N379" s="145"/>
      <c r="O379" s="145"/>
      <c r="P379" s="145"/>
      <c r="Q379" s="145"/>
    </row>
    <row r="380" spans="3:17" x14ac:dyDescent="0.2">
      <c r="C380" s="145"/>
      <c r="D380" s="145"/>
      <c r="E380" s="145"/>
      <c r="F380" s="145"/>
      <c r="G380" s="145"/>
      <c r="H380" s="145"/>
      <c r="I380" s="145"/>
      <c r="J380" s="145"/>
      <c r="K380" s="145"/>
      <c r="L380" s="145"/>
      <c r="M380" s="145"/>
      <c r="N380" s="145"/>
      <c r="O380" s="145"/>
      <c r="P380" s="145"/>
      <c r="Q380" s="145"/>
    </row>
    <row r="381" spans="3:17" x14ac:dyDescent="0.2">
      <c r="C381" s="145"/>
      <c r="D381" s="145"/>
      <c r="E381" s="145"/>
      <c r="F381" s="145"/>
      <c r="G381" s="145"/>
      <c r="H381" s="145"/>
      <c r="I381" s="145"/>
      <c r="J381" s="145"/>
      <c r="K381" s="145"/>
      <c r="L381" s="145"/>
      <c r="M381" s="145"/>
      <c r="N381" s="145"/>
      <c r="O381" s="145"/>
      <c r="P381" s="145"/>
      <c r="Q381" s="145"/>
    </row>
    <row r="382" spans="3:17" x14ac:dyDescent="0.2">
      <c r="C382" s="145"/>
      <c r="D382" s="145"/>
      <c r="E382" s="145"/>
      <c r="F382" s="145"/>
      <c r="G382" s="145"/>
      <c r="H382" s="145"/>
      <c r="I382" s="145"/>
      <c r="J382" s="145"/>
      <c r="K382" s="145"/>
      <c r="L382" s="145"/>
      <c r="M382" s="145"/>
      <c r="N382" s="145"/>
      <c r="O382" s="145"/>
      <c r="P382" s="145"/>
      <c r="Q382" s="145"/>
    </row>
    <row r="383" spans="3:17" x14ac:dyDescent="0.2">
      <c r="C383" s="145"/>
      <c r="D383" s="145"/>
      <c r="E383" s="145"/>
      <c r="F383" s="145"/>
      <c r="G383" s="145"/>
      <c r="H383" s="145"/>
      <c r="I383" s="145"/>
      <c r="J383" s="145"/>
      <c r="K383" s="145"/>
      <c r="L383" s="145"/>
      <c r="M383" s="145"/>
      <c r="N383" s="145"/>
      <c r="O383" s="145"/>
      <c r="P383" s="145"/>
      <c r="Q383" s="145"/>
    </row>
    <row r="384" spans="3:17" x14ac:dyDescent="0.2">
      <c r="C384" s="145"/>
      <c r="D384" s="145"/>
      <c r="E384" s="145"/>
      <c r="F384" s="145"/>
      <c r="G384" s="145"/>
      <c r="H384" s="145"/>
      <c r="I384" s="145"/>
      <c r="J384" s="145"/>
      <c r="K384" s="145"/>
      <c r="L384" s="145"/>
      <c r="M384" s="145"/>
      <c r="N384" s="145"/>
      <c r="O384" s="145"/>
      <c r="P384" s="145"/>
      <c r="Q384" s="145"/>
    </row>
    <row r="385" spans="3:17" x14ac:dyDescent="0.2">
      <c r="C385" s="145"/>
      <c r="D385" s="145"/>
      <c r="E385" s="145"/>
      <c r="F385" s="145"/>
      <c r="G385" s="145"/>
      <c r="H385" s="145"/>
      <c r="I385" s="145"/>
      <c r="J385" s="145"/>
      <c r="K385" s="145"/>
      <c r="L385" s="145"/>
      <c r="M385" s="145"/>
      <c r="N385" s="145"/>
      <c r="O385" s="145"/>
      <c r="P385" s="145"/>
      <c r="Q385" s="145"/>
    </row>
    <row r="386" spans="3:17" x14ac:dyDescent="0.2">
      <c r="C386" s="145"/>
      <c r="D386" s="145"/>
      <c r="E386" s="145"/>
      <c r="F386" s="145"/>
      <c r="G386" s="145"/>
      <c r="H386" s="145"/>
      <c r="I386" s="145"/>
      <c r="J386" s="145"/>
      <c r="K386" s="145"/>
      <c r="L386" s="145"/>
      <c r="M386" s="145"/>
      <c r="N386" s="145"/>
      <c r="O386" s="145"/>
      <c r="P386" s="145"/>
      <c r="Q386" s="145"/>
    </row>
    <row r="387" spans="3:17" x14ac:dyDescent="0.2">
      <c r="C387" s="145"/>
      <c r="D387" s="145"/>
      <c r="E387" s="145"/>
      <c r="F387" s="145"/>
      <c r="G387" s="145"/>
      <c r="H387" s="145"/>
      <c r="I387" s="145"/>
      <c r="J387" s="145"/>
      <c r="K387" s="145"/>
      <c r="L387" s="145"/>
      <c r="M387" s="145"/>
      <c r="N387" s="145"/>
      <c r="O387" s="145"/>
      <c r="P387" s="145"/>
      <c r="Q387" s="145"/>
    </row>
    <row r="388" spans="3:17" x14ac:dyDescent="0.2">
      <c r="C388" s="145"/>
      <c r="D388" s="145"/>
      <c r="E388" s="145"/>
      <c r="F388" s="145"/>
      <c r="G388" s="145"/>
      <c r="H388" s="145"/>
      <c r="I388" s="145"/>
      <c r="J388" s="145"/>
      <c r="K388" s="145"/>
      <c r="L388" s="145"/>
      <c r="M388" s="145"/>
      <c r="N388" s="145"/>
      <c r="O388" s="145"/>
      <c r="P388" s="145"/>
      <c r="Q388" s="145"/>
    </row>
    <row r="389" spans="3:17" x14ac:dyDescent="0.2">
      <c r="C389" s="145"/>
      <c r="D389" s="145"/>
      <c r="E389" s="145"/>
      <c r="F389" s="145"/>
      <c r="G389" s="145"/>
      <c r="H389" s="145"/>
      <c r="I389" s="145"/>
      <c r="J389" s="145"/>
      <c r="K389" s="145"/>
      <c r="L389" s="145"/>
      <c r="M389" s="145"/>
      <c r="N389" s="145"/>
      <c r="O389" s="145"/>
      <c r="P389" s="145"/>
      <c r="Q389" s="145"/>
    </row>
    <row r="390" spans="3:17" x14ac:dyDescent="0.2">
      <c r="C390" s="145"/>
      <c r="D390" s="145"/>
      <c r="E390" s="145"/>
      <c r="F390" s="145"/>
      <c r="G390" s="145"/>
      <c r="H390" s="145"/>
      <c r="I390" s="145"/>
      <c r="J390" s="145"/>
      <c r="K390" s="145"/>
      <c r="L390" s="145"/>
      <c r="M390" s="145"/>
      <c r="N390" s="145"/>
      <c r="O390" s="145"/>
      <c r="P390" s="145"/>
      <c r="Q390" s="145"/>
    </row>
    <row r="391" spans="3:17" x14ac:dyDescent="0.2">
      <c r="C391" s="145"/>
      <c r="D391" s="145"/>
      <c r="E391" s="145"/>
      <c r="F391" s="145"/>
      <c r="G391" s="145"/>
      <c r="H391" s="145"/>
      <c r="I391" s="145"/>
      <c r="J391" s="145"/>
      <c r="K391" s="145"/>
      <c r="L391" s="145"/>
      <c r="M391" s="145"/>
      <c r="N391" s="145"/>
      <c r="O391" s="145"/>
      <c r="P391" s="145"/>
      <c r="Q391" s="145"/>
    </row>
    <row r="392" spans="3:17" x14ac:dyDescent="0.2">
      <c r="C392" s="145"/>
      <c r="D392" s="145"/>
      <c r="E392" s="145"/>
      <c r="F392" s="145"/>
      <c r="G392" s="145"/>
      <c r="H392" s="145"/>
      <c r="I392" s="145"/>
      <c r="J392" s="145"/>
      <c r="K392" s="145"/>
      <c r="L392" s="145"/>
      <c r="M392" s="145"/>
      <c r="N392" s="145"/>
      <c r="O392" s="145"/>
      <c r="P392" s="145"/>
      <c r="Q392" s="145"/>
    </row>
    <row r="393" spans="3:17" x14ac:dyDescent="0.2">
      <c r="C393" s="145"/>
      <c r="D393" s="145"/>
      <c r="E393" s="145"/>
      <c r="F393" s="145"/>
      <c r="G393" s="145"/>
      <c r="H393" s="145"/>
      <c r="I393" s="145"/>
      <c r="J393" s="145"/>
      <c r="K393" s="145"/>
      <c r="L393" s="145"/>
      <c r="M393" s="145"/>
      <c r="N393" s="145"/>
      <c r="O393" s="145"/>
      <c r="P393" s="145"/>
      <c r="Q393" s="145"/>
    </row>
    <row r="394" spans="3:17" x14ac:dyDescent="0.2">
      <c r="C394" s="145"/>
      <c r="D394" s="145"/>
      <c r="E394" s="145"/>
      <c r="F394" s="145"/>
      <c r="G394" s="145"/>
      <c r="H394" s="145"/>
      <c r="I394" s="145"/>
      <c r="J394" s="145"/>
      <c r="K394" s="145"/>
      <c r="L394" s="145"/>
      <c r="M394" s="145"/>
      <c r="N394" s="145"/>
      <c r="O394" s="145"/>
      <c r="P394" s="145"/>
      <c r="Q394" s="145"/>
    </row>
    <row r="395" spans="3:17" x14ac:dyDescent="0.2">
      <c r="C395" s="145"/>
      <c r="D395" s="145"/>
      <c r="E395" s="145"/>
      <c r="F395" s="145"/>
      <c r="G395" s="145"/>
      <c r="H395" s="145"/>
      <c r="I395" s="145"/>
      <c r="J395" s="145"/>
      <c r="K395" s="145"/>
      <c r="L395" s="145"/>
      <c r="M395" s="145"/>
      <c r="N395" s="145"/>
      <c r="O395" s="145"/>
      <c r="P395" s="145"/>
      <c r="Q395" s="145"/>
    </row>
    <row r="396" spans="3:17" x14ac:dyDescent="0.2">
      <c r="C396" s="145"/>
      <c r="D396" s="145"/>
      <c r="E396" s="145"/>
      <c r="F396" s="145"/>
      <c r="G396" s="145"/>
      <c r="H396" s="145"/>
      <c r="I396" s="145"/>
      <c r="J396" s="145"/>
      <c r="K396" s="145"/>
      <c r="L396" s="145"/>
      <c r="M396" s="145"/>
      <c r="N396" s="145"/>
      <c r="O396" s="145"/>
      <c r="P396" s="145"/>
      <c r="Q396" s="145"/>
    </row>
    <row r="397" spans="3:17" x14ac:dyDescent="0.2">
      <c r="C397" s="145"/>
      <c r="D397" s="145"/>
      <c r="E397" s="145"/>
      <c r="F397" s="145"/>
      <c r="G397" s="145"/>
      <c r="H397" s="145"/>
      <c r="I397" s="145"/>
      <c r="J397" s="145"/>
      <c r="K397" s="145"/>
      <c r="L397" s="145"/>
      <c r="M397" s="145"/>
      <c r="N397" s="145"/>
      <c r="O397" s="145"/>
      <c r="P397" s="145"/>
      <c r="Q397" s="145"/>
    </row>
    <row r="398" spans="3:17" x14ac:dyDescent="0.2">
      <c r="C398" s="145"/>
      <c r="D398" s="145"/>
      <c r="E398" s="145"/>
      <c r="F398" s="145"/>
      <c r="G398" s="145"/>
      <c r="H398" s="145"/>
      <c r="I398" s="145"/>
      <c r="J398" s="145"/>
      <c r="K398" s="145"/>
      <c r="L398" s="145"/>
      <c r="M398" s="145"/>
      <c r="N398" s="145"/>
      <c r="O398" s="145"/>
      <c r="P398" s="145"/>
      <c r="Q398" s="145"/>
    </row>
    <row r="399" spans="3:17" x14ac:dyDescent="0.2">
      <c r="C399" s="145"/>
      <c r="D399" s="145"/>
      <c r="E399" s="145"/>
      <c r="F399" s="145"/>
      <c r="G399" s="145"/>
      <c r="H399" s="145"/>
      <c r="I399" s="145"/>
      <c r="J399" s="145"/>
      <c r="K399" s="145"/>
      <c r="L399" s="145"/>
      <c r="M399" s="145"/>
      <c r="N399" s="145"/>
      <c r="O399" s="145"/>
      <c r="P399" s="145"/>
      <c r="Q399" s="145"/>
    </row>
    <row r="400" spans="3:17" x14ac:dyDescent="0.2">
      <c r="C400" s="145"/>
      <c r="D400" s="145"/>
      <c r="E400" s="145"/>
      <c r="F400" s="145"/>
      <c r="G400" s="145"/>
      <c r="H400" s="145"/>
      <c r="I400" s="145"/>
      <c r="J400" s="145"/>
      <c r="K400" s="145"/>
      <c r="L400" s="145"/>
      <c r="M400" s="145"/>
      <c r="N400" s="145"/>
      <c r="O400" s="145"/>
      <c r="P400" s="145"/>
      <c r="Q400" s="145"/>
    </row>
    <row r="401" spans="3:17" x14ac:dyDescent="0.2">
      <c r="C401" s="145"/>
      <c r="D401" s="145"/>
      <c r="E401" s="145"/>
      <c r="F401" s="145"/>
      <c r="G401" s="145"/>
      <c r="H401" s="145"/>
      <c r="I401" s="145"/>
      <c r="J401" s="145"/>
      <c r="K401" s="145"/>
      <c r="L401" s="145"/>
      <c r="M401" s="145"/>
      <c r="N401" s="145"/>
      <c r="O401" s="145"/>
      <c r="P401" s="145"/>
      <c r="Q401" s="145"/>
    </row>
    <row r="402" spans="3:17" x14ac:dyDescent="0.2">
      <c r="C402" s="145"/>
      <c r="D402" s="145"/>
      <c r="E402" s="145"/>
      <c r="F402" s="145"/>
      <c r="G402" s="145"/>
      <c r="H402" s="145"/>
      <c r="I402" s="145"/>
      <c r="J402" s="145"/>
      <c r="K402" s="145"/>
      <c r="L402" s="145"/>
      <c r="M402" s="145"/>
      <c r="N402" s="145"/>
      <c r="O402" s="145"/>
      <c r="P402" s="145"/>
      <c r="Q402" s="145"/>
    </row>
    <row r="403" spans="3:17" x14ac:dyDescent="0.2">
      <c r="C403" s="145"/>
      <c r="D403" s="145"/>
      <c r="E403" s="145"/>
      <c r="F403" s="145"/>
      <c r="G403" s="145"/>
      <c r="H403" s="145"/>
      <c r="I403" s="145"/>
      <c r="J403" s="145"/>
      <c r="K403" s="145"/>
      <c r="L403" s="145"/>
      <c r="M403" s="145"/>
      <c r="N403" s="145"/>
      <c r="O403" s="145"/>
      <c r="P403" s="145"/>
      <c r="Q403" s="145"/>
    </row>
    <row r="404" spans="3:17" x14ac:dyDescent="0.2">
      <c r="C404" s="145"/>
      <c r="D404" s="145"/>
      <c r="E404" s="145"/>
      <c r="F404" s="145"/>
      <c r="G404" s="145"/>
      <c r="H404" s="145"/>
      <c r="I404" s="145"/>
      <c r="J404" s="145"/>
      <c r="K404" s="145"/>
      <c r="L404" s="145"/>
      <c r="M404" s="145"/>
      <c r="N404" s="145"/>
      <c r="O404" s="145"/>
      <c r="P404" s="145"/>
      <c r="Q404" s="145"/>
    </row>
    <row r="405" spans="3:17" x14ac:dyDescent="0.2">
      <c r="C405" s="145"/>
      <c r="D405" s="145"/>
      <c r="E405" s="145"/>
      <c r="F405" s="145"/>
      <c r="G405" s="145"/>
      <c r="H405" s="145"/>
      <c r="I405" s="145"/>
      <c r="J405" s="145"/>
      <c r="K405" s="145"/>
      <c r="L405" s="145"/>
      <c r="M405" s="145"/>
      <c r="N405" s="145"/>
      <c r="O405" s="145"/>
      <c r="P405" s="145"/>
      <c r="Q405" s="145"/>
    </row>
    <row r="406" spans="3:17" x14ac:dyDescent="0.2">
      <c r="C406" s="145"/>
      <c r="D406" s="145"/>
      <c r="E406" s="145"/>
      <c r="F406" s="145"/>
      <c r="G406" s="145"/>
      <c r="H406" s="145"/>
      <c r="I406" s="145"/>
      <c r="J406" s="145"/>
      <c r="K406" s="145"/>
      <c r="L406" s="145"/>
      <c r="M406" s="145"/>
      <c r="N406" s="145"/>
      <c r="O406" s="145"/>
      <c r="P406" s="145"/>
      <c r="Q406" s="145"/>
    </row>
    <row r="407" spans="3:17" x14ac:dyDescent="0.2">
      <c r="C407" s="145"/>
      <c r="D407" s="145"/>
      <c r="E407" s="145"/>
      <c r="F407" s="145"/>
      <c r="G407" s="145"/>
      <c r="H407" s="145"/>
      <c r="I407" s="145"/>
      <c r="J407" s="145"/>
      <c r="K407" s="145"/>
      <c r="L407" s="145"/>
      <c r="M407" s="145"/>
      <c r="N407" s="145"/>
      <c r="O407" s="145"/>
      <c r="P407" s="145"/>
      <c r="Q407" s="145"/>
    </row>
    <row r="408" spans="3:17" x14ac:dyDescent="0.2">
      <c r="C408" s="145"/>
      <c r="D408" s="145"/>
      <c r="E408" s="145"/>
      <c r="F408" s="145"/>
      <c r="G408" s="145"/>
      <c r="H408" s="145"/>
      <c r="I408" s="145"/>
      <c r="J408" s="145"/>
      <c r="K408" s="145"/>
      <c r="L408" s="145"/>
      <c r="M408" s="145"/>
      <c r="N408" s="145"/>
      <c r="O408" s="145"/>
      <c r="P408" s="145"/>
      <c r="Q408" s="145"/>
    </row>
    <row r="409" spans="3:17" x14ac:dyDescent="0.2">
      <c r="C409" s="145"/>
      <c r="D409" s="145"/>
      <c r="E409" s="145"/>
      <c r="F409" s="145"/>
      <c r="G409" s="145"/>
      <c r="H409" s="145"/>
      <c r="I409" s="145"/>
      <c r="J409" s="145"/>
      <c r="K409" s="145"/>
      <c r="L409" s="145"/>
      <c r="M409" s="145"/>
      <c r="N409" s="145"/>
      <c r="O409" s="145"/>
      <c r="P409" s="145"/>
      <c r="Q409" s="145"/>
    </row>
    <row r="410" spans="3:17" x14ac:dyDescent="0.2">
      <c r="C410" s="145"/>
      <c r="D410" s="145"/>
      <c r="E410" s="145"/>
      <c r="F410" s="145"/>
      <c r="G410" s="145"/>
      <c r="H410" s="145"/>
      <c r="I410" s="145"/>
      <c r="J410" s="145"/>
      <c r="K410" s="145"/>
      <c r="L410" s="145"/>
      <c r="M410" s="145"/>
      <c r="N410" s="145"/>
      <c r="O410" s="145"/>
      <c r="P410" s="145"/>
      <c r="Q410" s="145"/>
    </row>
    <row r="411" spans="3:17" x14ac:dyDescent="0.2">
      <c r="C411" s="145"/>
      <c r="D411" s="145"/>
      <c r="E411" s="145"/>
      <c r="F411" s="145"/>
      <c r="G411" s="145"/>
      <c r="H411" s="145"/>
      <c r="I411" s="145"/>
      <c r="J411" s="145"/>
      <c r="K411" s="145"/>
      <c r="L411" s="145"/>
      <c r="M411" s="145"/>
      <c r="N411" s="145"/>
      <c r="O411" s="145"/>
      <c r="P411" s="145"/>
      <c r="Q411" s="145"/>
    </row>
    <row r="412" spans="3:17" x14ac:dyDescent="0.2">
      <c r="C412" s="145"/>
      <c r="D412" s="145"/>
      <c r="E412" s="145"/>
      <c r="F412" s="145"/>
      <c r="G412" s="145"/>
      <c r="H412" s="145"/>
      <c r="I412" s="145"/>
      <c r="J412" s="145"/>
      <c r="K412" s="145"/>
      <c r="L412" s="145"/>
      <c r="M412" s="145"/>
      <c r="N412" s="145"/>
      <c r="O412" s="145"/>
      <c r="P412" s="145"/>
      <c r="Q412" s="145"/>
    </row>
    <row r="413" spans="3:17" x14ac:dyDescent="0.2">
      <c r="C413" s="145"/>
      <c r="D413" s="145"/>
      <c r="E413" s="145"/>
      <c r="F413" s="145"/>
      <c r="G413" s="145"/>
      <c r="H413" s="145"/>
      <c r="I413" s="145"/>
      <c r="J413" s="145"/>
      <c r="K413" s="145"/>
      <c r="L413" s="145"/>
      <c r="M413" s="145"/>
      <c r="N413" s="145"/>
      <c r="O413" s="145"/>
      <c r="P413" s="145"/>
      <c r="Q413" s="145"/>
    </row>
    <row r="414" spans="3:17" x14ac:dyDescent="0.2">
      <c r="C414" s="145"/>
      <c r="D414" s="145"/>
      <c r="E414" s="145"/>
      <c r="F414" s="145"/>
      <c r="G414" s="145"/>
      <c r="H414" s="145"/>
      <c r="I414" s="145"/>
      <c r="J414" s="145"/>
      <c r="K414" s="145"/>
      <c r="L414" s="145"/>
      <c r="M414" s="145"/>
      <c r="N414" s="145"/>
      <c r="O414" s="145"/>
      <c r="P414" s="145"/>
      <c r="Q414" s="145"/>
    </row>
    <row r="415" spans="3:17" x14ac:dyDescent="0.2">
      <c r="C415" s="145"/>
      <c r="D415" s="145"/>
      <c r="E415" s="145"/>
      <c r="F415" s="145"/>
      <c r="G415" s="145"/>
      <c r="H415" s="145"/>
      <c r="I415" s="145"/>
      <c r="J415" s="145"/>
      <c r="K415" s="145"/>
      <c r="L415" s="145"/>
      <c r="M415" s="145"/>
      <c r="N415" s="145"/>
      <c r="O415" s="145"/>
      <c r="P415" s="145"/>
      <c r="Q415" s="145"/>
    </row>
    <row r="416" spans="3:17" x14ac:dyDescent="0.2">
      <c r="C416" s="145"/>
      <c r="D416" s="145"/>
      <c r="E416" s="145"/>
      <c r="F416" s="145"/>
      <c r="G416" s="145"/>
      <c r="H416" s="145"/>
      <c r="I416" s="145"/>
      <c r="J416" s="145"/>
      <c r="K416" s="145"/>
      <c r="L416" s="145"/>
      <c r="M416" s="145"/>
      <c r="N416" s="145"/>
      <c r="O416" s="145"/>
      <c r="P416" s="145"/>
      <c r="Q416" s="145"/>
    </row>
    <row r="417" spans="3:17" x14ac:dyDescent="0.2">
      <c r="C417" s="145"/>
      <c r="D417" s="145"/>
      <c r="E417" s="145"/>
      <c r="F417" s="145"/>
      <c r="G417" s="145"/>
      <c r="H417" s="145"/>
      <c r="I417" s="145"/>
      <c r="J417" s="145"/>
      <c r="K417" s="145"/>
      <c r="L417" s="145"/>
      <c r="M417" s="145"/>
      <c r="N417" s="145"/>
      <c r="O417" s="145"/>
      <c r="P417" s="145"/>
      <c r="Q417" s="145"/>
    </row>
    <row r="418" spans="3:17" x14ac:dyDescent="0.2">
      <c r="C418" s="145"/>
      <c r="D418" s="145"/>
      <c r="E418" s="145"/>
      <c r="F418" s="145"/>
      <c r="G418" s="145"/>
      <c r="H418" s="145"/>
      <c r="I418" s="145"/>
      <c r="J418" s="145"/>
      <c r="K418" s="145"/>
      <c r="L418" s="145"/>
      <c r="M418" s="145"/>
      <c r="N418" s="145"/>
      <c r="O418" s="145"/>
      <c r="P418" s="145"/>
      <c r="Q418" s="145"/>
    </row>
    <row r="419" spans="3:17" x14ac:dyDescent="0.2">
      <c r="C419" s="145"/>
      <c r="D419" s="145"/>
      <c r="E419" s="145"/>
      <c r="F419" s="145"/>
      <c r="G419" s="145"/>
      <c r="H419" s="145"/>
      <c r="I419" s="145"/>
      <c r="J419" s="145"/>
      <c r="K419" s="145"/>
      <c r="L419" s="145"/>
      <c r="M419" s="145"/>
      <c r="N419" s="145"/>
      <c r="O419" s="145"/>
      <c r="P419" s="145"/>
      <c r="Q419" s="145"/>
    </row>
    <row r="420" spans="3:17" x14ac:dyDescent="0.2">
      <c r="C420" s="145"/>
      <c r="D420" s="145"/>
      <c r="E420" s="145"/>
      <c r="F420" s="145"/>
      <c r="G420" s="145"/>
      <c r="H420" s="145"/>
      <c r="I420" s="145"/>
      <c r="J420" s="145"/>
      <c r="K420" s="145"/>
      <c r="L420" s="145"/>
      <c r="M420" s="145"/>
      <c r="N420" s="145"/>
      <c r="O420" s="145"/>
      <c r="P420" s="145"/>
      <c r="Q420" s="145"/>
    </row>
    <row r="421" spans="3:17" x14ac:dyDescent="0.2">
      <c r="C421" s="145"/>
      <c r="D421" s="145"/>
      <c r="E421" s="145"/>
      <c r="F421" s="145"/>
      <c r="G421" s="145"/>
      <c r="H421" s="145"/>
      <c r="I421" s="145"/>
      <c r="J421" s="145"/>
      <c r="K421" s="145"/>
      <c r="L421" s="145"/>
      <c r="M421" s="145"/>
      <c r="N421" s="145"/>
      <c r="O421" s="145"/>
      <c r="P421" s="145"/>
      <c r="Q421" s="145"/>
    </row>
    <row r="422" spans="3:17" x14ac:dyDescent="0.2">
      <c r="C422" s="145"/>
      <c r="D422" s="145"/>
      <c r="E422" s="145"/>
      <c r="F422" s="145"/>
      <c r="G422" s="145"/>
      <c r="H422" s="145"/>
      <c r="I422" s="145"/>
      <c r="J422" s="145"/>
      <c r="K422" s="145"/>
      <c r="L422" s="145"/>
      <c r="M422" s="145"/>
      <c r="N422" s="145"/>
      <c r="O422" s="145"/>
      <c r="P422" s="145"/>
      <c r="Q422" s="145"/>
    </row>
    <row r="423" spans="3:17" x14ac:dyDescent="0.2">
      <c r="C423" s="145"/>
      <c r="D423" s="145"/>
      <c r="E423" s="145"/>
      <c r="F423" s="145"/>
      <c r="G423" s="145"/>
      <c r="H423" s="145"/>
      <c r="I423" s="145"/>
      <c r="J423" s="145"/>
      <c r="K423" s="145"/>
      <c r="L423" s="145"/>
      <c r="M423" s="145"/>
      <c r="N423" s="145"/>
      <c r="O423" s="145"/>
      <c r="P423" s="145"/>
      <c r="Q423" s="145"/>
    </row>
    <row r="424" spans="3:17" x14ac:dyDescent="0.2">
      <c r="C424" s="145"/>
      <c r="D424" s="145"/>
      <c r="E424" s="145"/>
      <c r="F424" s="145"/>
      <c r="G424" s="145"/>
      <c r="H424" s="145"/>
      <c r="I424" s="145"/>
      <c r="J424" s="145"/>
      <c r="K424" s="145"/>
      <c r="L424" s="145"/>
      <c r="M424" s="145"/>
      <c r="N424" s="145"/>
      <c r="O424" s="145"/>
      <c r="P424" s="145"/>
      <c r="Q424" s="145"/>
    </row>
    <row r="425" spans="3:17" x14ac:dyDescent="0.2">
      <c r="C425" s="145"/>
      <c r="D425" s="145"/>
      <c r="E425" s="145"/>
      <c r="F425" s="145"/>
      <c r="G425" s="145"/>
      <c r="H425" s="145"/>
      <c r="I425" s="145"/>
      <c r="J425" s="145"/>
      <c r="K425" s="145"/>
      <c r="L425" s="145"/>
      <c r="M425" s="145"/>
      <c r="N425" s="145"/>
      <c r="O425" s="145"/>
      <c r="P425" s="145"/>
      <c r="Q425" s="145"/>
    </row>
    <row r="426" spans="3:17" x14ac:dyDescent="0.2">
      <c r="C426" s="145"/>
      <c r="D426" s="145"/>
      <c r="E426" s="145"/>
      <c r="F426" s="145"/>
      <c r="G426" s="145"/>
      <c r="H426" s="145"/>
      <c r="I426" s="145"/>
      <c r="J426" s="145"/>
      <c r="K426" s="145"/>
      <c r="L426" s="145"/>
      <c r="M426" s="145"/>
      <c r="N426" s="145"/>
      <c r="O426" s="145"/>
      <c r="P426" s="145"/>
      <c r="Q426" s="145"/>
    </row>
    <row r="427" spans="3:17" x14ac:dyDescent="0.2">
      <c r="C427" s="145"/>
      <c r="D427" s="145"/>
      <c r="E427" s="145"/>
      <c r="F427" s="145"/>
      <c r="G427" s="145"/>
      <c r="H427" s="145"/>
      <c r="I427" s="145"/>
      <c r="J427" s="145"/>
      <c r="K427" s="145"/>
      <c r="L427" s="145"/>
      <c r="M427" s="145"/>
      <c r="N427" s="145"/>
      <c r="O427" s="145"/>
      <c r="P427" s="145"/>
      <c r="Q427" s="145"/>
    </row>
    <row r="428" spans="3:17" x14ac:dyDescent="0.2">
      <c r="C428" s="145"/>
      <c r="D428" s="145"/>
      <c r="E428" s="145"/>
      <c r="F428" s="145"/>
      <c r="G428" s="145"/>
      <c r="H428" s="145"/>
      <c r="I428" s="145"/>
      <c r="J428" s="145"/>
      <c r="K428" s="145"/>
      <c r="L428" s="145"/>
      <c r="M428" s="145"/>
      <c r="N428" s="145"/>
      <c r="O428" s="145"/>
      <c r="P428" s="145"/>
      <c r="Q428" s="145"/>
    </row>
    <row r="429" spans="3:17" x14ac:dyDescent="0.2">
      <c r="C429" s="145"/>
      <c r="D429" s="145"/>
      <c r="E429" s="145"/>
      <c r="F429" s="145"/>
      <c r="G429" s="145"/>
      <c r="H429" s="145"/>
      <c r="I429" s="145"/>
      <c r="J429" s="145"/>
      <c r="K429" s="145"/>
      <c r="L429" s="145"/>
      <c r="M429" s="145"/>
      <c r="N429" s="145"/>
      <c r="O429" s="145"/>
      <c r="P429" s="145"/>
      <c r="Q429" s="145"/>
    </row>
    <row r="430" spans="3:17" x14ac:dyDescent="0.2">
      <c r="C430" s="145"/>
      <c r="D430" s="145"/>
      <c r="E430" s="145"/>
      <c r="F430" s="145"/>
      <c r="G430" s="145"/>
      <c r="H430" s="145"/>
      <c r="I430" s="145"/>
      <c r="J430" s="145"/>
      <c r="K430" s="145"/>
      <c r="L430" s="145"/>
      <c r="M430" s="145"/>
      <c r="N430" s="145"/>
      <c r="O430" s="145"/>
      <c r="P430" s="145"/>
      <c r="Q430" s="145"/>
    </row>
    <row r="431" spans="3:17" x14ac:dyDescent="0.2">
      <c r="C431" s="145"/>
      <c r="D431" s="145"/>
      <c r="E431" s="145"/>
      <c r="F431" s="145"/>
      <c r="G431" s="145"/>
      <c r="H431" s="145"/>
      <c r="I431" s="145"/>
      <c r="J431" s="145"/>
      <c r="K431" s="145"/>
      <c r="L431" s="145"/>
      <c r="M431" s="145"/>
      <c r="N431" s="145"/>
      <c r="O431" s="145"/>
      <c r="P431" s="145"/>
      <c r="Q431" s="145"/>
    </row>
    <row r="432" spans="3:17" x14ac:dyDescent="0.2">
      <c r="C432" s="145"/>
      <c r="D432" s="145"/>
      <c r="E432" s="145"/>
      <c r="F432" s="145"/>
      <c r="G432" s="145"/>
      <c r="H432" s="145"/>
      <c r="I432" s="145"/>
      <c r="J432" s="145"/>
      <c r="K432" s="145"/>
      <c r="L432" s="145"/>
      <c r="M432" s="145"/>
      <c r="N432" s="145"/>
      <c r="O432" s="145"/>
      <c r="P432" s="145"/>
      <c r="Q432" s="145"/>
    </row>
    <row r="433" spans="3:17" x14ac:dyDescent="0.2">
      <c r="C433" s="145"/>
      <c r="D433" s="145"/>
      <c r="E433" s="145"/>
      <c r="F433" s="145"/>
      <c r="G433" s="145"/>
      <c r="H433" s="145"/>
      <c r="I433" s="145"/>
      <c r="J433" s="145"/>
      <c r="K433" s="145"/>
      <c r="L433" s="145"/>
      <c r="M433" s="145"/>
      <c r="N433" s="145"/>
      <c r="O433" s="145"/>
      <c r="P433" s="145"/>
      <c r="Q433" s="145"/>
    </row>
    <row r="434" spans="3:17" x14ac:dyDescent="0.2">
      <c r="C434" s="145"/>
      <c r="D434" s="145"/>
      <c r="E434" s="145"/>
      <c r="F434" s="145"/>
      <c r="G434" s="145"/>
      <c r="H434" s="145"/>
      <c r="I434" s="145"/>
      <c r="J434" s="145"/>
      <c r="K434" s="145"/>
      <c r="L434" s="145"/>
      <c r="M434" s="145"/>
      <c r="N434" s="145"/>
      <c r="O434" s="145"/>
      <c r="P434" s="145"/>
      <c r="Q434" s="145"/>
    </row>
    <row r="435" spans="3:17" x14ac:dyDescent="0.2">
      <c r="C435" s="145"/>
      <c r="D435" s="145"/>
      <c r="E435" s="145"/>
      <c r="F435" s="145"/>
      <c r="G435" s="145"/>
      <c r="H435" s="145"/>
      <c r="I435" s="145"/>
      <c r="J435" s="145"/>
      <c r="K435" s="145"/>
      <c r="L435" s="145"/>
      <c r="M435" s="145"/>
      <c r="N435" s="145"/>
      <c r="O435" s="145"/>
      <c r="P435" s="145"/>
      <c r="Q435" s="145"/>
    </row>
    <row r="436" spans="3:17" x14ac:dyDescent="0.2">
      <c r="C436" s="145"/>
      <c r="D436" s="145"/>
      <c r="E436" s="145"/>
      <c r="F436" s="145"/>
      <c r="G436" s="145"/>
      <c r="H436" s="145"/>
      <c r="I436" s="145"/>
      <c r="J436" s="145"/>
      <c r="K436" s="145"/>
      <c r="L436" s="145"/>
      <c r="M436" s="145"/>
      <c r="N436" s="145"/>
      <c r="O436" s="145"/>
      <c r="P436" s="145"/>
      <c r="Q436" s="145"/>
    </row>
    <row r="437" spans="3:17" x14ac:dyDescent="0.2">
      <c r="C437" s="145"/>
      <c r="D437" s="145"/>
      <c r="E437" s="145"/>
      <c r="F437" s="145"/>
      <c r="G437" s="145"/>
      <c r="H437" s="145"/>
      <c r="I437" s="145"/>
      <c r="J437" s="145"/>
      <c r="K437" s="145"/>
      <c r="L437" s="145"/>
      <c r="M437" s="145"/>
      <c r="N437" s="145"/>
      <c r="O437" s="145"/>
      <c r="P437" s="145"/>
      <c r="Q437" s="145"/>
    </row>
    <row r="438" spans="3:17" x14ac:dyDescent="0.2">
      <c r="C438" s="145"/>
      <c r="D438" s="145"/>
      <c r="E438" s="145"/>
      <c r="F438" s="145"/>
      <c r="G438" s="145"/>
      <c r="H438" s="145"/>
      <c r="I438" s="145"/>
      <c r="J438" s="145"/>
      <c r="K438" s="145"/>
      <c r="L438" s="145"/>
      <c r="M438" s="145"/>
      <c r="N438" s="145"/>
      <c r="O438" s="145"/>
      <c r="P438" s="145"/>
      <c r="Q438" s="145"/>
    </row>
    <row r="439" spans="3:17" x14ac:dyDescent="0.2">
      <c r="C439" s="145"/>
      <c r="D439" s="145"/>
      <c r="E439" s="145"/>
      <c r="F439" s="145"/>
      <c r="G439" s="145"/>
      <c r="H439" s="145"/>
      <c r="I439" s="145"/>
      <c r="J439" s="145"/>
      <c r="K439" s="145"/>
      <c r="L439" s="145"/>
      <c r="M439" s="145"/>
      <c r="N439" s="145"/>
      <c r="O439" s="145"/>
      <c r="P439" s="145"/>
      <c r="Q439" s="145"/>
    </row>
    <row r="440" spans="3:17" x14ac:dyDescent="0.2">
      <c r="C440" s="145"/>
      <c r="D440" s="145"/>
      <c r="E440" s="145"/>
      <c r="F440" s="145"/>
      <c r="G440" s="145"/>
      <c r="H440" s="145"/>
      <c r="I440" s="145"/>
      <c r="J440" s="145"/>
      <c r="K440" s="145"/>
      <c r="L440" s="145"/>
      <c r="M440" s="145"/>
      <c r="N440" s="145"/>
      <c r="O440" s="145"/>
      <c r="P440" s="145"/>
      <c r="Q440" s="145"/>
    </row>
    <row r="441" spans="3:17" x14ac:dyDescent="0.2">
      <c r="C441" s="145"/>
      <c r="D441" s="145"/>
      <c r="E441" s="145"/>
      <c r="F441" s="145"/>
      <c r="G441" s="145"/>
      <c r="H441" s="145"/>
      <c r="I441" s="145"/>
      <c r="J441" s="145"/>
      <c r="K441" s="145"/>
      <c r="L441" s="145"/>
      <c r="M441" s="145"/>
      <c r="N441" s="145"/>
      <c r="O441" s="145"/>
      <c r="P441" s="145"/>
      <c r="Q441" s="145"/>
    </row>
    <row r="442" spans="3:17" x14ac:dyDescent="0.2">
      <c r="C442" s="145"/>
      <c r="D442" s="145"/>
      <c r="E442" s="145"/>
      <c r="F442" s="145"/>
      <c r="G442" s="145"/>
      <c r="H442" s="145"/>
      <c r="I442" s="145"/>
      <c r="J442" s="145"/>
      <c r="K442" s="145"/>
      <c r="L442" s="145"/>
      <c r="M442" s="145"/>
      <c r="N442" s="145"/>
      <c r="O442" s="145"/>
      <c r="P442" s="145"/>
      <c r="Q442" s="145"/>
    </row>
    <row r="443" spans="3:17" x14ac:dyDescent="0.2">
      <c r="C443" s="145"/>
      <c r="D443" s="145"/>
      <c r="E443" s="145"/>
      <c r="F443" s="145"/>
      <c r="G443" s="145"/>
      <c r="H443" s="145"/>
      <c r="I443" s="145"/>
      <c r="J443" s="145"/>
      <c r="K443" s="145"/>
      <c r="L443" s="145"/>
      <c r="M443" s="145"/>
      <c r="N443" s="145"/>
      <c r="O443" s="145"/>
      <c r="P443" s="145"/>
      <c r="Q443" s="145"/>
    </row>
    <row r="444" spans="3:17" x14ac:dyDescent="0.2">
      <c r="C444" s="145"/>
      <c r="D444" s="145"/>
      <c r="E444" s="145"/>
      <c r="F444" s="145"/>
      <c r="G444" s="145"/>
      <c r="H444" s="145"/>
      <c r="I444" s="145"/>
      <c r="J444" s="145"/>
      <c r="K444" s="145"/>
      <c r="L444" s="145"/>
      <c r="M444" s="145"/>
      <c r="N444" s="145"/>
      <c r="O444" s="145"/>
      <c r="P444" s="145"/>
      <c r="Q444" s="145"/>
    </row>
    <row r="445" spans="3:17" x14ac:dyDescent="0.2">
      <c r="C445" s="145"/>
      <c r="D445" s="145"/>
      <c r="E445" s="145"/>
      <c r="F445" s="145"/>
      <c r="G445" s="145"/>
      <c r="H445" s="145"/>
      <c r="I445" s="145"/>
      <c r="J445" s="145"/>
      <c r="K445" s="145"/>
      <c r="L445" s="145"/>
      <c r="M445" s="145"/>
      <c r="N445" s="145"/>
      <c r="O445" s="145"/>
      <c r="P445" s="145"/>
      <c r="Q445" s="145"/>
    </row>
    <row r="446" spans="3:17" x14ac:dyDescent="0.2">
      <c r="C446" s="145"/>
      <c r="D446" s="145"/>
      <c r="E446" s="145"/>
      <c r="F446" s="145"/>
      <c r="G446" s="145"/>
      <c r="H446" s="145"/>
      <c r="I446" s="145"/>
      <c r="J446" s="145"/>
      <c r="K446" s="145"/>
      <c r="L446" s="145"/>
      <c r="M446" s="145"/>
      <c r="N446" s="145"/>
      <c r="O446" s="145"/>
      <c r="P446" s="145"/>
      <c r="Q446" s="145"/>
    </row>
    <row r="447" spans="3:17" x14ac:dyDescent="0.2">
      <c r="C447" s="145"/>
      <c r="D447" s="145"/>
      <c r="E447" s="145"/>
      <c r="F447" s="145"/>
      <c r="G447" s="145"/>
      <c r="H447" s="145"/>
      <c r="I447" s="145"/>
      <c r="J447" s="145"/>
      <c r="K447" s="145"/>
      <c r="L447" s="145"/>
      <c r="M447" s="145"/>
      <c r="N447" s="145"/>
      <c r="O447" s="145"/>
      <c r="P447" s="145"/>
      <c r="Q447" s="145"/>
    </row>
    <row r="448" spans="3:17" x14ac:dyDescent="0.2">
      <c r="C448" s="145"/>
      <c r="D448" s="145"/>
      <c r="E448" s="145"/>
      <c r="F448" s="145"/>
      <c r="G448" s="145"/>
      <c r="H448" s="145"/>
      <c r="I448" s="145"/>
      <c r="J448" s="145"/>
      <c r="K448" s="145"/>
      <c r="L448" s="145"/>
      <c r="M448" s="145"/>
      <c r="N448" s="145"/>
      <c r="O448" s="145"/>
      <c r="P448" s="145"/>
      <c r="Q448" s="145"/>
    </row>
    <row r="449" spans="3:17" x14ac:dyDescent="0.2">
      <c r="C449" s="145"/>
      <c r="D449" s="145"/>
      <c r="E449" s="145"/>
      <c r="F449" s="145"/>
      <c r="G449" s="145"/>
      <c r="H449" s="145"/>
      <c r="I449" s="145"/>
      <c r="J449" s="145"/>
      <c r="K449" s="145"/>
      <c r="L449" s="145"/>
      <c r="M449" s="145"/>
      <c r="N449" s="145"/>
      <c r="O449" s="145"/>
      <c r="P449" s="145"/>
      <c r="Q449" s="145"/>
    </row>
    <row r="450" spans="3:17" x14ac:dyDescent="0.2">
      <c r="C450" s="145"/>
      <c r="D450" s="145"/>
      <c r="E450" s="145"/>
      <c r="F450" s="145"/>
      <c r="G450" s="145"/>
      <c r="H450" s="145"/>
      <c r="I450" s="145"/>
      <c r="J450" s="145"/>
      <c r="K450" s="145"/>
      <c r="L450" s="145"/>
      <c r="M450" s="145"/>
      <c r="N450" s="145"/>
      <c r="O450" s="145"/>
      <c r="P450" s="145"/>
      <c r="Q450" s="145"/>
    </row>
    <row r="451" spans="3:17" x14ac:dyDescent="0.2">
      <c r="C451" s="145"/>
      <c r="D451" s="145"/>
      <c r="E451" s="145"/>
      <c r="F451" s="145"/>
      <c r="G451" s="145"/>
      <c r="H451" s="145"/>
      <c r="I451" s="145"/>
      <c r="J451" s="145"/>
      <c r="K451" s="145"/>
      <c r="L451" s="145"/>
      <c r="M451" s="145"/>
      <c r="N451" s="145"/>
      <c r="O451" s="145"/>
      <c r="P451" s="145"/>
      <c r="Q451" s="145"/>
    </row>
    <row r="452" spans="3:17" x14ac:dyDescent="0.2">
      <c r="C452" s="145"/>
      <c r="D452" s="145"/>
      <c r="E452" s="145"/>
      <c r="F452" s="145"/>
      <c r="G452" s="145"/>
      <c r="H452" s="145"/>
      <c r="I452" s="145"/>
      <c r="J452" s="145"/>
      <c r="K452" s="145"/>
      <c r="L452" s="145"/>
      <c r="M452" s="145"/>
      <c r="N452" s="145"/>
      <c r="O452" s="145"/>
      <c r="P452" s="145"/>
      <c r="Q452" s="145"/>
    </row>
    <row r="453" spans="3:17" x14ac:dyDescent="0.2">
      <c r="C453" s="145"/>
      <c r="D453" s="145"/>
      <c r="E453" s="145"/>
      <c r="F453" s="145"/>
      <c r="G453" s="145"/>
      <c r="H453" s="145"/>
      <c r="I453" s="145"/>
      <c r="J453" s="145"/>
      <c r="K453" s="145"/>
      <c r="L453" s="145"/>
      <c r="M453" s="145"/>
      <c r="N453" s="145"/>
      <c r="O453" s="145"/>
      <c r="P453" s="145"/>
      <c r="Q453" s="145"/>
    </row>
    <row r="454" spans="3:17" x14ac:dyDescent="0.2">
      <c r="C454" s="145"/>
      <c r="D454" s="145"/>
      <c r="E454" s="145"/>
      <c r="F454" s="145"/>
      <c r="G454" s="145"/>
      <c r="H454" s="145"/>
      <c r="I454" s="145"/>
      <c r="J454" s="145"/>
      <c r="K454" s="145"/>
      <c r="L454" s="145"/>
      <c r="M454" s="145"/>
      <c r="N454" s="145"/>
      <c r="O454" s="145"/>
      <c r="P454" s="145"/>
      <c r="Q454" s="145"/>
    </row>
    <row r="455" spans="3:17" x14ac:dyDescent="0.2">
      <c r="C455" s="145"/>
      <c r="D455" s="145"/>
      <c r="E455" s="145"/>
      <c r="F455" s="145"/>
      <c r="G455" s="145"/>
      <c r="H455" s="145"/>
      <c r="I455" s="145"/>
      <c r="J455" s="145"/>
      <c r="K455" s="145"/>
      <c r="L455" s="145"/>
      <c r="M455" s="145"/>
      <c r="N455" s="145"/>
      <c r="O455" s="145"/>
      <c r="P455" s="145"/>
      <c r="Q455" s="145"/>
    </row>
    <row r="456" spans="3:17" x14ac:dyDescent="0.2">
      <c r="C456" s="145"/>
      <c r="D456" s="145"/>
      <c r="E456" s="145"/>
      <c r="F456" s="145"/>
      <c r="G456" s="145"/>
      <c r="H456" s="145"/>
      <c r="I456" s="145"/>
      <c r="J456" s="145"/>
      <c r="K456" s="145"/>
      <c r="L456" s="145"/>
      <c r="M456" s="145"/>
      <c r="N456" s="145"/>
      <c r="O456" s="145"/>
      <c r="P456" s="145"/>
      <c r="Q456" s="145"/>
    </row>
    <row r="457" spans="3:17" x14ac:dyDescent="0.2">
      <c r="C457" s="145"/>
      <c r="D457" s="145"/>
      <c r="E457" s="145"/>
      <c r="F457" s="145"/>
      <c r="G457" s="145"/>
      <c r="H457" s="145"/>
      <c r="I457" s="145"/>
      <c r="J457" s="145"/>
      <c r="K457" s="145"/>
      <c r="L457" s="145"/>
      <c r="M457" s="145"/>
      <c r="N457" s="145"/>
      <c r="O457" s="145"/>
      <c r="P457" s="145"/>
      <c r="Q457" s="145"/>
    </row>
    <row r="458" spans="3:17" x14ac:dyDescent="0.2">
      <c r="C458" s="145"/>
      <c r="D458" s="145"/>
      <c r="E458" s="145"/>
      <c r="F458" s="145"/>
      <c r="G458" s="145"/>
      <c r="H458" s="145"/>
      <c r="I458" s="145"/>
      <c r="J458" s="145"/>
      <c r="K458" s="145"/>
      <c r="L458" s="145"/>
      <c r="M458" s="145"/>
      <c r="N458" s="145"/>
      <c r="O458" s="145"/>
      <c r="P458" s="145"/>
      <c r="Q458" s="145"/>
    </row>
    <row r="459" spans="3:17" x14ac:dyDescent="0.2">
      <c r="C459" s="145"/>
      <c r="D459" s="145"/>
      <c r="E459" s="145"/>
      <c r="F459" s="145"/>
      <c r="G459" s="145"/>
      <c r="H459" s="145"/>
      <c r="I459" s="145"/>
      <c r="J459" s="145"/>
      <c r="K459" s="145"/>
      <c r="L459" s="145"/>
      <c r="M459" s="145"/>
      <c r="N459" s="145"/>
      <c r="O459" s="145"/>
      <c r="P459" s="145"/>
      <c r="Q459" s="145"/>
    </row>
  </sheetData>
  <sortState ref="B32:C36">
    <sortCondition ref="B32:B36"/>
  </sortState>
  <printOptions horizontalCentered="1"/>
  <pageMargins left="0.51181102362204722" right="0.51181102362204722" top="0.39370078740157483" bottom="0.3937007874015748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334"/>
  <sheetViews>
    <sheetView zoomScaleNormal="100" workbookViewId="0">
      <pane xSplit="2" ySplit="5" topLeftCell="AR6" activePane="bottomRight" state="frozen"/>
      <selection pane="topRight" activeCell="C1" sqref="C1"/>
      <selection pane="bottomLeft" activeCell="A6" sqref="A6"/>
      <selection pane="bottomRight" activeCell="AV1" sqref="AV1:AV1048576"/>
    </sheetView>
  </sheetViews>
  <sheetFormatPr defaultRowHeight="12.75" x14ac:dyDescent="0.2"/>
  <cols>
    <col min="1" max="1" width="10.140625" customWidth="1"/>
    <col min="2" max="2" width="57.85546875" customWidth="1"/>
    <col min="3" max="7" width="24.7109375" customWidth="1"/>
    <col min="8" max="8" width="24.42578125" customWidth="1"/>
    <col min="9" max="11" width="24.7109375" customWidth="1"/>
    <col min="12" max="12" width="23.7109375" customWidth="1"/>
    <col min="13" max="13" width="24.5703125" customWidth="1"/>
    <col min="14" max="17" width="24.7109375" customWidth="1"/>
    <col min="18" max="20" width="24.7109375" style="27" customWidth="1"/>
    <col min="21" max="25" width="24.7109375" customWidth="1"/>
    <col min="26" max="28" width="20.42578125" customWidth="1"/>
    <col min="29" max="33" width="22.7109375" customWidth="1"/>
    <col min="34" max="35" width="21.5703125" bestFit="1" customWidth="1"/>
    <col min="36" max="36" width="23.85546875" bestFit="1" customWidth="1"/>
    <col min="37" max="37" width="25.28515625" customWidth="1"/>
    <col min="38" max="38" width="25" customWidth="1"/>
    <col min="39" max="39" width="24.7109375" customWidth="1"/>
    <col min="40" max="40" width="23.7109375" customWidth="1"/>
    <col min="41" max="43" width="23.140625" customWidth="1"/>
    <col min="44" max="44" width="22.7109375" customWidth="1"/>
    <col min="45" max="45" width="21.140625" customWidth="1"/>
    <col min="46" max="46" width="23.42578125" customWidth="1"/>
    <col min="47" max="47" width="24" customWidth="1"/>
    <col min="48" max="48" width="22.5703125" customWidth="1"/>
    <col min="49" max="49" width="27.140625" style="187" customWidth="1"/>
  </cols>
  <sheetData>
    <row r="1" spans="1:49" x14ac:dyDescent="0.2">
      <c r="AW1"/>
    </row>
    <row r="2" spans="1:49" ht="18" x14ac:dyDescent="0.25">
      <c r="B2" s="155" t="s">
        <v>48</v>
      </c>
      <c r="D2" s="155"/>
      <c r="AW2"/>
    </row>
    <row r="3" spans="1:49" x14ac:dyDescent="0.2">
      <c r="B3" s="146"/>
      <c r="D3" s="146"/>
      <c r="H3" s="146"/>
      <c r="I3" s="146"/>
      <c r="J3" s="146"/>
      <c r="K3" s="146"/>
      <c r="L3" s="146"/>
      <c r="U3" s="27"/>
      <c r="V3" s="27"/>
      <c r="W3" s="27"/>
      <c r="AW3"/>
    </row>
    <row r="4" spans="1:49" ht="13.5" thickBot="1" x14ac:dyDescent="0.25">
      <c r="B4" s="164" t="s">
        <v>49</v>
      </c>
      <c r="D4" s="164"/>
      <c r="E4" s="164"/>
      <c r="F4" s="164"/>
      <c r="G4" s="164"/>
      <c r="H4" s="15"/>
      <c r="J4" s="15"/>
      <c r="K4" s="15"/>
      <c r="L4" s="15"/>
      <c r="M4" s="15"/>
      <c r="U4" s="27"/>
      <c r="V4" s="27"/>
      <c r="W4" s="27"/>
      <c r="AW4"/>
    </row>
    <row r="5" spans="1:49" ht="50.25" customHeight="1" thickBot="1" x14ac:dyDescent="0.25">
      <c r="B5" s="147" t="s">
        <v>16</v>
      </c>
      <c r="C5" s="167" t="s">
        <v>87</v>
      </c>
      <c r="D5" s="167" t="s">
        <v>88</v>
      </c>
      <c r="E5" s="167" t="s">
        <v>89</v>
      </c>
      <c r="F5" s="167" t="s">
        <v>82</v>
      </c>
      <c r="G5" s="167" t="s">
        <v>83</v>
      </c>
      <c r="H5" s="167" t="s">
        <v>90</v>
      </c>
      <c r="I5" s="167" t="s">
        <v>91</v>
      </c>
      <c r="J5" s="167" t="s">
        <v>81</v>
      </c>
      <c r="K5" s="167" t="s">
        <v>80</v>
      </c>
      <c r="L5" s="167" t="s">
        <v>84</v>
      </c>
      <c r="M5" s="167" t="s">
        <v>85</v>
      </c>
      <c r="N5" s="162" t="s">
        <v>86</v>
      </c>
      <c r="O5" s="162" t="s">
        <v>100</v>
      </c>
      <c r="P5" s="162" t="s">
        <v>101</v>
      </c>
      <c r="Q5" s="162" t="s">
        <v>103</v>
      </c>
      <c r="R5" s="162" t="s">
        <v>107</v>
      </c>
      <c r="S5" s="162" t="s">
        <v>109</v>
      </c>
      <c r="T5" s="162" t="s">
        <v>112</v>
      </c>
      <c r="U5" s="162" t="s">
        <v>114</v>
      </c>
      <c r="V5" s="162" t="s">
        <v>115</v>
      </c>
      <c r="W5" s="162" t="s">
        <v>117</v>
      </c>
      <c r="X5" s="162" t="s">
        <v>120</v>
      </c>
      <c r="Y5" s="162" t="s">
        <v>122</v>
      </c>
      <c r="Z5" s="162" t="s">
        <v>124</v>
      </c>
      <c r="AA5" s="162" t="s">
        <v>125</v>
      </c>
      <c r="AB5" s="162" t="s">
        <v>127</v>
      </c>
      <c r="AC5" s="162" t="s">
        <v>130</v>
      </c>
      <c r="AD5" s="162" t="s">
        <v>132</v>
      </c>
      <c r="AE5" s="162" t="s">
        <v>133</v>
      </c>
      <c r="AF5" s="162" t="s">
        <v>135</v>
      </c>
      <c r="AG5" s="162" t="s">
        <v>138</v>
      </c>
      <c r="AH5" s="162" t="s">
        <v>141</v>
      </c>
      <c r="AI5" s="162" t="s">
        <v>146</v>
      </c>
      <c r="AJ5" s="162" t="s">
        <v>147</v>
      </c>
      <c r="AK5" s="162" t="s">
        <v>145</v>
      </c>
      <c r="AL5" s="162" t="s">
        <v>149</v>
      </c>
      <c r="AM5" s="162" t="s">
        <v>150</v>
      </c>
      <c r="AN5" s="162" t="s">
        <v>151</v>
      </c>
      <c r="AO5" s="162" t="s">
        <v>155</v>
      </c>
      <c r="AP5" s="162" t="s">
        <v>156</v>
      </c>
      <c r="AQ5" s="162" t="s">
        <v>158</v>
      </c>
      <c r="AR5" s="162" t="s">
        <v>165</v>
      </c>
      <c r="AS5" s="162" t="s">
        <v>166</v>
      </c>
      <c r="AT5" s="162" t="s">
        <v>167</v>
      </c>
      <c r="AU5" s="162" t="s">
        <v>168</v>
      </c>
      <c r="AV5" s="162" t="s">
        <v>169</v>
      </c>
      <c r="AW5" s="188" t="s">
        <v>170</v>
      </c>
    </row>
    <row r="6" spans="1:49" x14ac:dyDescent="0.2">
      <c r="H6" s="27"/>
      <c r="I6" s="27"/>
      <c r="J6" s="27"/>
      <c r="U6" s="27"/>
      <c r="V6" s="27"/>
      <c r="W6" s="27"/>
      <c r="X6" s="27"/>
      <c r="Y6" s="27"/>
    </row>
    <row r="7" spans="1:49" x14ac:dyDescent="0.2">
      <c r="B7" s="148" t="s">
        <v>110</v>
      </c>
      <c r="C7" s="149">
        <v>990752.05</v>
      </c>
      <c r="D7" s="149">
        <v>559687.09</v>
      </c>
      <c r="E7" s="149">
        <v>808814.59000000008</v>
      </c>
      <c r="F7" s="149">
        <v>3039032.93</v>
      </c>
      <c r="G7" s="149">
        <v>549340.59</v>
      </c>
      <c r="H7" s="149">
        <v>736947.83</v>
      </c>
      <c r="I7" s="149">
        <v>571446.75</v>
      </c>
      <c r="J7" s="149">
        <v>1787835.16</v>
      </c>
      <c r="K7" s="149">
        <v>2066699.42</v>
      </c>
      <c r="L7" s="149">
        <v>471001.01</v>
      </c>
      <c r="M7" s="149">
        <v>3028551.3499999996</v>
      </c>
      <c r="N7" s="149">
        <v>200930.61000000002</v>
      </c>
      <c r="O7" s="149">
        <v>805395.49</v>
      </c>
      <c r="P7" s="149">
        <v>7509882.6200000001</v>
      </c>
      <c r="Q7" s="149">
        <v>388747.31</v>
      </c>
      <c r="R7" s="149">
        <v>27218546.190000001</v>
      </c>
      <c r="S7" s="149">
        <v>119910.07</v>
      </c>
      <c r="T7" s="149">
        <v>335450.22000000003</v>
      </c>
      <c r="U7" s="149">
        <v>16977083.120000001</v>
      </c>
      <c r="V7" s="149">
        <v>462241.44</v>
      </c>
      <c r="W7" s="149">
        <v>5091746.7300000004</v>
      </c>
      <c r="X7" s="149">
        <v>453757.54000000004</v>
      </c>
      <c r="Y7" s="175">
        <v>377017.75</v>
      </c>
      <c r="Z7" s="175">
        <v>301429.08999999997</v>
      </c>
      <c r="AA7" s="175">
        <v>138276.85999999999</v>
      </c>
      <c r="AB7" s="175">
        <v>186061.69</v>
      </c>
      <c r="AC7" s="175">
        <v>2029940.42</v>
      </c>
      <c r="AD7" s="175">
        <v>251402.88</v>
      </c>
      <c r="AE7" s="175">
        <v>109835.69</v>
      </c>
      <c r="AF7" s="175">
        <v>189873.93</v>
      </c>
      <c r="AG7" s="175">
        <v>138026.37</v>
      </c>
      <c r="AH7" s="175">
        <v>159357.09000000003</v>
      </c>
      <c r="AI7" s="175">
        <f>SUM(AI8:AI15)</f>
        <v>2938463.14</v>
      </c>
      <c r="AJ7" s="175">
        <f>SUM(AJ8:AJ15)</f>
        <v>332506.54000000004</v>
      </c>
      <c r="AK7" s="175">
        <f>SUM(AK8:AK15)</f>
        <v>298310.27</v>
      </c>
      <c r="AL7" s="175">
        <v>75648.659999999989</v>
      </c>
      <c r="AM7" s="175">
        <v>139165.88999999998</v>
      </c>
      <c r="AN7" s="175">
        <v>427023.31</v>
      </c>
      <c r="AO7" s="175">
        <f>SUM(AO8:AO15)</f>
        <v>105083.85</v>
      </c>
      <c r="AP7" s="175">
        <f>SUM(AP8:AP15)</f>
        <v>69416.35000000002</v>
      </c>
      <c r="AQ7" s="175">
        <f>SUM(AQ8:AQ15)</f>
        <v>65951.87</v>
      </c>
      <c r="AR7" s="175">
        <f t="shared" ref="AR7:AW7" si="0">SUM(AR8:AR15)</f>
        <v>53563.48000000001</v>
      </c>
      <c r="AS7" s="175">
        <f>SUM(AS8:AS15)</f>
        <v>40964975.439999998</v>
      </c>
      <c r="AT7" s="175">
        <f t="shared" si="0"/>
        <v>242383.55999999997</v>
      </c>
      <c r="AU7" s="175">
        <f t="shared" si="0"/>
        <v>26845.270000000004</v>
      </c>
      <c r="AV7" s="175">
        <f t="shared" si="0"/>
        <v>229653.96</v>
      </c>
      <c r="AW7" s="175">
        <f t="shared" si="0"/>
        <v>3881378.4363000002</v>
      </c>
    </row>
    <row r="8" spans="1:49" x14ac:dyDescent="0.2">
      <c r="A8" s="27"/>
      <c r="B8" s="27" t="s">
        <v>50</v>
      </c>
      <c r="C8" s="154">
        <v>410318.7</v>
      </c>
      <c r="D8" s="154">
        <v>0</v>
      </c>
      <c r="E8" s="154">
        <v>218258.69</v>
      </c>
      <c r="F8" s="154">
        <v>0</v>
      </c>
      <c r="G8" s="154">
        <v>0</v>
      </c>
      <c r="H8" s="154">
        <v>149121.96</v>
      </c>
      <c r="I8" s="154">
        <v>68705.039999999994</v>
      </c>
      <c r="J8" s="154">
        <v>300166.71999999997</v>
      </c>
      <c r="K8" s="154">
        <v>0</v>
      </c>
      <c r="L8" s="154">
        <v>216410.81</v>
      </c>
      <c r="M8" s="154">
        <v>173398.01</v>
      </c>
      <c r="N8" s="154">
        <v>70082.48000000001</v>
      </c>
      <c r="O8" s="154">
        <v>137930.74</v>
      </c>
      <c r="P8" s="154">
        <v>0</v>
      </c>
      <c r="Q8" s="154">
        <v>254996.45</v>
      </c>
      <c r="R8" s="154">
        <v>0</v>
      </c>
      <c r="S8" s="154">
        <v>0</v>
      </c>
      <c r="T8" s="154">
        <v>61198.200000000004</v>
      </c>
      <c r="U8" s="145">
        <v>77314.95</v>
      </c>
      <c r="V8" s="145">
        <v>338931.20000000001</v>
      </c>
      <c r="W8" s="145">
        <v>0</v>
      </c>
      <c r="X8" s="154">
        <v>235619.12</v>
      </c>
      <c r="Y8" s="145">
        <v>207082.74</v>
      </c>
      <c r="Z8" s="145">
        <v>66502.509999999995</v>
      </c>
      <c r="AA8" s="145">
        <v>0</v>
      </c>
      <c r="AB8" s="145">
        <v>0</v>
      </c>
      <c r="AC8" s="145">
        <v>271251.65999999997</v>
      </c>
      <c r="AD8" s="145">
        <v>0</v>
      </c>
      <c r="AE8" s="145">
        <v>0</v>
      </c>
      <c r="AF8" s="145">
        <v>67861.03</v>
      </c>
      <c r="AG8" s="154">
        <v>0</v>
      </c>
      <c r="AH8" s="154">
        <v>0</v>
      </c>
      <c r="AI8" s="154">
        <v>0</v>
      </c>
      <c r="AJ8" s="154">
        <v>235218.2</v>
      </c>
      <c r="AK8" s="154">
        <v>173777.92000000001</v>
      </c>
      <c r="AL8" s="154">
        <v>0</v>
      </c>
      <c r="AM8" s="154">
        <v>0</v>
      </c>
      <c r="AN8" s="154">
        <v>0</v>
      </c>
      <c r="AO8" s="154">
        <v>0</v>
      </c>
      <c r="AP8" s="154">
        <v>0</v>
      </c>
      <c r="AQ8" s="154">
        <v>0</v>
      </c>
      <c r="AR8" s="154">
        <v>0</v>
      </c>
      <c r="AS8" s="154">
        <v>81803.009999999995</v>
      </c>
      <c r="AT8" s="154">
        <v>77310.739999999991</v>
      </c>
      <c r="AU8" s="154">
        <v>12772.48</v>
      </c>
      <c r="AV8" s="154">
        <v>217473.03999999998</v>
      </c>
      <c r="AW8" s="173">
        <v>3881378.4363000002</v>
      </c>
    </row>
    <row r="9" spans="1:49" x14ac:dyDescent="0.2">
      <c r="A9" s="27"/>
      <c r="B9" s="27" t="s">
        <v>94</v>
      </c>
      <c r="C9" s="154">
        <v>0</v>
      </c>
      <c r="D9" s="163">
        <v>0</v>
      </c>
      <c r="E9" s="154">
        <v>0</v>
      </c>
      <c r="F9" s="154">
        <v>0</v>
      </c>
      <c r="G9" s="154">
        <v>0</v>
      </c>
      <c r="H9" s="154">
        <v>0</v>
      </c>
      <c r="I9" s="154">
        <v>0</v>
      </c>
      <c r="J9" s="154">
        <v>0</v>
      </c>
      <c r="K9" s="154">
        <v>0</v>
      </c>
      <c r="L9" s="154">
        <v>0</v>
      </c>
      <c r="M9" s="154">
        <v>0</v>
      </c>
      <c r="N9" s="154">
        <v>0</v>
      </c>
      <c r="O9" s="154">
        <v>0</v>
      </c>
      <c r="P9" s="154">
        <v>0</v>
      </c>
      <c r="Q9" s="154">
        <v>0</v>
      </c>
      <c r="R9" s="154">
        <v>0</v>
      </c>
      <c r="S9" s="154">
        <v>0</v>
      </c>
      <c r="T9" s="154">
        <v>0</v>
      </c>
      <c r="U9" s="145">
        <v>0</v>
      </c>
      <c r="V9" s="145">
        <v>0</v>
      </c>
      <c r="W9" s="145">
        <v>0</v>
      </c>
      <c r="X9" s="154">
        <v>0</v>
      </c>
      <c r="Y9" s="145">
        <v>0</v>
      </c>
      <c r="Z9" s="145">
        <v>0</v>
      </c>
      <c r="AA9" s="145">
        <v>0</v>
      </c>
      <c r="AB9" s="145">
        <v>0</v>
      </c>
      <c r="AC9" s="145">
        <v>0</v>
      </c>
      <c r="AD9" s="145">
        <v>0</v>
      </c>
      <c r="AE9" s="145">
        <v>0</v>
      </c>
      <c r="AF9" s="145">
        <v>0</v>
      </c>
      <c r="AG9" s="154">
        <v>0</v>
      </c>
      <c r="AH9" s="154">
        <v>0</v>
      </c>
      <c r="AI9" s="154">
        <v>0</v>
      </c>
      <c r="AJ9" s="154">
        <v>0</v>
      </c>
      <c r="AK9" s="154">
        <v>0</v>
      </c>
      <c r="AL9" s="154">
        <v>0</v>
      </c>
      <c r="AM9" s="154">
        <v>0</v>
      </c>
      <c r="AN9" s="154">
        <v>0</v>
      </c>
      <c r="AO9" s="154">
        <v>0</v>
      </c>
      <c r="AP9" s="154">
        <v>0</v>
      </c>
      <c r="AQ9" s="154">
        <v>0</v>
      </c>
      <c r="AR9" s="154">
        <v>0</v>
      </c>
      <c r="AS9" s="154">
        <v>0</v>
      </c>
      <c r="AT9" s="154">
        <v>0</v>
      </c>
      <c r="AU9" s="154">
        <v>0</v>
      </c>
      <c r="AV9" s="154">
        <v>0</v>
      </c>
      <c r="AW9" s="173">
        <v>0</v>
      </c>
    </row>
    <row r="10" spans="1:49" x14ac:dyDescent="0.2">
      <c r="A10" s="27"/>
      <c r="B10" s="27" t="s">
        <v>95</v>
      </c>
      <c r="C10" s="154">
        <v>0</v>
      </c>
      <c r="D10" s="145">
        <v>0</v>
      </c>
      <c r="E10" s="154">
        <v>0</v>
      </c>
      <c r="F10" s="154">
        <v>0</v>
      </c>
      <c r="G10" s="154">
        <v>0</v>
      </c>
      <c r="H10" s="154">
        <v>0</v>
      </c>
      <c r="I10" s="154">
        <v>0</v>
      </c>
      <c r="J10" s="154">
        <v>0</v>
      </c>
      <c r="K10" s="154">
        <v>0</v>
      </c>
      <c r="L10" s="154">
        <v>0</v>
      </c>
      <c r="M10" s="154">
        <v>0</v>
      </c>
      <c r="N10" s="154">
        <v>0</v>
      </c>
      <c r="O10" s="154">
        <v>0</v>
      </c>
      <c r="P10" s="154">
        <v>0</v>
      </c>
      <c r="Q10" s="154">
        <v>0</v>
      </c>
      <c r="R10" s="154">
        <v>0</v>
      </c>
      <c r="S10" s="154">
        <v>0</v>
      </c>
      <c r="T10" s="154">
        <v>0</v>
      </c>
      <c r="U10" s="145">
        <v>0</v>
      </c>
      <c r="V10" s="145">
        <v>0</v>
      </c>
      <c r="W10" s="145">
        <v>0</v>
      </c>
      <c r="X10" s="154">
        <v>0</v>
      </c>
      <c r="Y10" s="145">
        <v>0</v>
      </c>
      <c r="Z10" s="145">
        <v>0</v>
      </c>
      <c r="AA10" s="145">
        <v>0</v>
      </c>
      <c r="AB10" s="145">
        <v>0</v>
      </c>
      <c r="AC10" s="145">
        <v>0</v>
      </c>
      <c r="AD10" s="145">
        <v>0</v>
      </c>
      <c r="AE10" s="145">
        <v>0</v>
      </c>
      <c r="AF10" s="145">
        <v>0</v>
      </c>
      <c r="AG10" s="154">
        <v>0</v>
      </c>
      <c r="AH10" s="154">
        <v>0</v>
      </c>
      <c r="AI10" s="154">
        <v>0</v>
      </c>
      <c r="AJ10" s="154">
        <v>0</v>
      </c>
      <c r="AK10" s="154">
        <v>0</v>
      </c>
      <c r="AL10" s="154">
        <v>0</v>
      </c>
      <c r="AM10" s="154">
        <v>0</v>
      </c>
      <c r="AN10" s="154">
        <v>0</v>
      </c>
      <c r="AO10" s="154">
        <v>0</v>
      </c>
      <c r="AP10" s="154">
        <v>0</v>
      </c>
      <c r="AQ10" s="154">
        <v>0</v>
      </c>
      <c r="AR10" s="154">
        <v>0</v>
      </c>
      <c r="AS10" s="154">
        <v>0</v>
      </c>
      <c r="AT10" s="154">
        <v>0</v>
      </c>
      <c r="AU10" s="154">
        <v>0</v>
      </c>
      <c r="AV10" s="154">
        <v>0</v>
      </c>
      <c r="AW10" s="173">
        <v>0</v>
      </c>
    </row>
    <row r="11" spans="1:49" x14ac:dyDescent="0.2">
      <c r="A11" s="27"/>
      <c r="B11" s="27" t="s">
        <v>96</v>
      </c>
      <c r="C11" s="154">
        <v>580433.35</v>
      </c>
      <c r="D11" s="163">
        <v>559687.09</v>
      </c>
      <c r="E11" s="154">
        <v>590555.9</v>
      </c>
      <c r="F11" s="154">
        <v>3039032.93</v>
      </c>
      <c r="G11" s="154">
        <v>549340.59</v>
      </c>
      <c r="H11" s="154">
        <v>587825.87</v>
      </c>
      <c r="I11" s="154">
        <v>502741.71</v>
      </c>
      <c r="J11" s="154">
        <v>1487668.44</v>
      </c>
      <c r="K11" s="154">
        <v>2066699.42</v>
      </c>
      <c r="L11" s="154">
        <v>254590.2</v>
      </c>
      <c r="M11" s="154">
        <v>2855153.34</v>
      </c>
      <c r="N11" s="154">
        <v>130848.13</v>
      </c>
      <c r="O11" s="154">
        <v>667464.75</v>
      </c>
      <c r="P11" s="154">
        <v>7509882.6200000001</v>
      </c>
      <c r="Q11" s="154">
        <v>133750.85999999999</v>
      </c>
      <c r="R11" s="154">
        <v>27218546.190000001</v>
      </c>
      <c r="S11" s="154">
        <v>119910.07</v>
      </c>
      <c r="T11" s="154">
        <v>274252.02</v>
      </c>
      <c r="U11" s="145">
        <v>16899768.170000002</v>
      </c>
      <c r="V11" s="145">
        <v>123310.24</v>
      </c>
      <c r="W11" s="145">
        <v>5091746.7300000004</v>
      </c>
      <c r="X11" s="154">
        <v>218138.42</v>
      </c>
      <c r="Y11" s="145">
        <v>169935.01</v>
      </c>
      <c r="Z11" s="145">
        <v>234926.58</v>
      </c>
      <c r="AA11" s="145">
        <v>138276.85999999999</v>
      </c>
      <c r="AB11" s="145">
        <v>186061.69</v>
      </c>
      <c r="AC11" s="145">
        <v>1758688.76</v>
      </c>
      <c r="AD11" s="145">
        <v>251402.88</v>
      </c>
      <c r="AE11" s="145">
        <v>109835.69</v>
      </c>
      <c r="AF11" s="145">
        <v>122012.9</v>
      </c>
      <c r="AG11" s="154">
        <v>138026.37</v>
      </c>
      <c r="AH11" s="154">
        <v>159357.09000000003</v>
      </c>
      <c r="AI11" s="154">
        <v>2938463.14</v>
      </c>
      <c r="AJ11" s="154">
        <v>97288.34</v>
      </c>
      <c r="AK11" s="154">
        <v>124532.35</v>
      </c>
      <c r="AL11" s="154">
        <v>75648.659999999989</v>
      </c>
      <c r="AM11" s="154">
        <v>139165.88999999998</v>
      </c>
      <c r="AN11" s="154">
        <v>427023.31</v>
      </c>
      <c r="AO11" s="154">
        <v>105083.85</v>
      </c>
      <c r="AP11" s="154">
        <v>69416.35000000002</v>
      </c>
      <c r="AQ11" s="154">
        <v>65951.87</v>
      </c>
      <c r="AR11" s="154">
        <v>53563.48000000001</v>
      </c>
      <c r="AS11" s="154">
        <v>40883172.43</v>
      </c>
      <c r="AT11" s="154">
        <v>165072.81999999998</v>
      </c>
      <c r="AU11" s="154">
        <v>14072.790000000003</v>
      </c>
      <c r="AV11" s="154">
        <v>12180.920000000004</v>
      </c>
      <c r="AW11" s="173">
        <v>0</v>
      </c>
    </row>
    <row r="12" spans="1:49" x14ac:dyDescent="0.2">
      <c r="A12" s="27"/>
      <c r="B12" s="27" t="s">
        <v>93</v>
      </c>
      <c r="C12" s="154">
        <v>0</v>
      </c>
      <c r="D12" s="145">
        <v>0</v>
      </c>
      <c r="E12" s="154">
        <v>0</v>
      </c>
      <c r="F12" s="154">
        <v>0</v>
      </c>
      <c r="G12" s="154">
        <v>0</v>
      </c>
      <c r="H12" s="154">
        <v>0</v>
      </c>
      <c r="I12" s="154">
        <v>0</v>
      </c>
      <c r="J12" s="154">
        <v>0</v>
      </c>
      <c r="K12" s="154">
        <v>0</v>
      </c>
      <c r="L12" s="154">
        <v>0</v>
      </c>
      <c r="M12" s="154">
        <v>0</v>
      </c>
      <c r="N12" s="154">
        <v>0</v>
      </c>
      <c r="O12" s="154">
        <v>0</v>
      </c>
      <c r="P12" s="154">
        <v>0</v>
      </c>
      <c r="Q12" s="154">
        <v>0</v>
      </c>
      <c r="R12" s="154">
        <v>0</v>
      </c>
      <c r="S12" s="154">
        <v>0</v>
      </c>
      <c r="T12" s="154">
        <v>0</v>
      </c>
      <c r="U12" s="145">
        <v>0</v>
      </c>
      <c r="V12" s="145">
        <v>0</v>
      </c>
      <c r="W12" s="145">
        <v>0</v>
      </c>
      <c r="X12" s="154">
        <v>0</v>
      </c>
      <c r="Y12" s="145">
        <v>0</v>
      </c>
      <c r="Z12" s="145">
        <v>0</v>
      </c>
      <c r="AA12" s="145">
        <v>0</v>
      </c>
      <c r="AB12" s="145">
        <v>0</v>
      </c>
      <c r="AC12" s="145">
        <v>0</v>
      </c>
      <c r="AD12" s="145">
        <v>0</v>
      </c>
      <c r="AE12" s="145">
        <v>0</v>
      </c>
      <c r="AF12" s="145">
        <v>0</v>
      </c>
      <c r="AG12" s="154">
        <v>0</v>
      </c>
      <c r="AH12" s="154">
        <v>0</v>
      </c>
      <c r="AI12" s="154">
        <v>0</v>
      </c>
      <c r="AJ12" s="154">
        <v>0</v>
      </c>
      <c r="AK12" s="154">
        <v>0</v>
      </c>
      <c r="AL12" s="154">
        <v>0</v>
      </c>
      <c r="AM12" s="154">
        <v>0</v>
      </c>
      <c r="AN12" s="154">
        <v>0</v>
      </c>
      <c r="AO12" s="154">
        <v>0</v>
      </c>
      <c r="AP12" s="154">
        <v>0</v>
      </c>
      <c r="AQ12" s="154">
        <v>0</v>
      </c>
      <c r="AR12" s="154">
        <v>0</v>
      </c>
      <c r="AS12" s="154">
        <v>0</v>
      </c>
      <c r="AT12" s="154">
        <v>0</v>
      </c>
      <c r="AU12" s="154">
        <v>0</v>
      </c>
      <c r="AV12" s="154">
        <v>0</v>
      </c>
      <c r="AW12" s="173">
        <v>0</v>
      </c>
    </row>
    <row r="13" spans="1:49" x14ac:dyDescent="0.2">
      <c r="A13" s="27"/>
      <c r="B13" s="27" t="s">
        <v>97</v>
      </c>
      <c r="C13" s="154">
        <v>0</v>
      </c>
      <c r="D13" s="145">
        <v>0</v>
      </c>
      <c r="E13" s="154">
        <v>0</v>
      </c>
      <c r="F13" s="154">
        <v>0</v>
      </c>
      <c r="G13" s="154">
        <v>0</v>
      </c>
      <c r="H13" s="154">
        <v>0</v>
      </c>
      <c r="I13" s="154">
        <v>0</v>
      </c>
      <c r="J13" s="154">
        <v>0</v>
      </c>
      <c r="K13" s="154">
        <v>0</v>
      </c>
      <c r="L13" s="154">
        <v>0</v>
      </c>
      <c r="M13" s="154">
        <v>0</v>
      </c>
      <c r="N13" s="154">
        <v>0</v>
      </c>
      <c r="O13" s="154">
        <v>0</v>
      </c>
      <c r="P13" s="154">
        <v>0</v>
      </c>
      <c r="Q13" s="154">
        <v>0</v>
      </c>
      <c r="R13" s="154">
        <v>0</v>
      </c>
      <c r="S13" s="154">
        <v>0</v>
      </c>
      <c r="T13" s="154">
        <v>0</v>
      </c>
      <c r="U13" s="145">
        <v>0</v>
      </c>
      <c r="V13" s="145">
        <v>0</v>
      </c>
      <c r="W13" s="145">
        <v>0</v>
      </c>
      <c r="X13" s="154">
        <v>0</v>
      </c>
      <c r="Y13" s="145">
        <v>0</v>
      </c>
      <c r="Z13" s="145">
        <v>0</v>
      </c>
      <c r="AA13" s="145">
        <v>0</v>
      </c>
      <c r="AB13" s="145">
        <v>0</v>
      </c>
      <c r="AC13" s="145">
        <v>0</v>
      </c>
      <c r="AD13" s="145">
        <v>0</v>
      </c>
      <c r="AE13" s="145">
        <v>0</v>
      </c>
      <c r="AF13" s="145">
        <v>0</v>
      </c>
      <c r="AG13" s="154">
        <v>0</v>
      </c>
      <c r="AH13" s="154">
        <v>0</v>
      </c>
      <c r="AI13" s="154">
        <v>0</v>
      </c>
      <c r="AJ13" s="154">
        <v>0</v>
      </c>
      <c r="AK13" s="154">
        <v>0</v>
      </c>
      <c r="AL13" s="154">
        <v>0</v>
      </c>
      <c r="AM13" s="154">
        <v>0</v>
      </c>
      <c r="AN13" s="154">
        <v>0</v>
      </c>
      <c r="AO13" s="154">
        <v>0</v>
      </c>
      <c r="AP13" s="154">
        <v>0</v>
      </c>
      <c r="AQ13" s="154">
        <v>0</v>
      </c>
      <c r="AR13" s="154">
        <v>0</v>
      </c>
      <c r="AS13" s="154">
        <v>0</v>
      </c>
      <c r="AT13" s="154">
        <v>0</v>
      </c>
      <c r="AU13" s="154">
        <v>0</v>
      </c>
      <c r="AV13" s="154">
        <v>0</v>
      </c>
      <c r="AW13" s="173">
        <v>0</v>
      </c>
    </row>
    <row r="14" spans="1:49" x14ac:dyDescent="0.2">
      <c r="A14" s="27"/>
      <c r="B14" s="27" t="s">
        <v>98</v>
      </c>
      <c r="C14" s="154">
        <v>0</v>
      </c>
      <c r="D14" s="145">
        <v>0</v>
      </c>
      <c r="E14" s="154">
        <v>0</v>
      </c>
      <c r="F14" s="154">
        <v>0</v>
      </c>
      <c r="G14" s="154">
        <v>0</v>
      </c>
      <c r="H14" s="154">
        <v>0</v>
      </c>
      <c r="I14" s="154">
        <v>0</v>
      </c>
      <c r="J14" s="154">
        <v>0</v>
      </c>
      <c r="K14" s="154">
        <v>0</v>
      </c>
      <c r="L14" s="154">
        <v>0</v>
      </c>
      <c r="M14" s="154">
        <v>0</v>
      </c>
      <c r="N14" s="154">
        <v>0</v>
      </c>
      <c r="O14" s="154">
        <v>0</v>
      </c>
      <c r="P14" s="154">
        <v>0</v>
      </c>
      <c r="Q14" s="154">
        <v>0</v>
      </c>
      <c r="R14" s="154">
        <v>0</v>
      </c>
      <c r="S14" s="154">
        <v>0</v>
      </c>
      <c r="T14" s="154">
        <v>0</v>
      </c>
      <c r="U14" s="145">
        <v>0</v>
      </c>
      <c r="V14" s="145">
        <v>0</v>
      </c>
      <c r="W14" s="145">
        <v>0</v>
      </c>
      <c r="X14" s="154">
        <v>0</v>
      </c>
      <c r="Y14" s="145">
        <v>0</v>
      </c>
      <c r="Z14" s="145">
        <v>0</v>
      </c>
      <c r="AA14" s="145">
        <v>0</v>
      </c>
      <c r="AB14" s="145">
        <v>0</v>
      </c>
      <c r="AC14" s="145">
        <v>0</v>
      </c>
      <c r="AD14" s="145">
        <v>0</v>
      </c>
      <c r="AE14" s="145">
        <v>0</v>
      </c>
      <c r="AF14" s="145">
        <v>0</v>
      </c>
      <c r="AG14" s="154">
        <v>0</v>
      </c>
      <c r="AH14" s="154">
        <v>0</v>
      </c>
      <c r="AI14" s="154">
        <v>0</v>
      </c>
      <c r="AJ14" s="154">
        <v>0</v>
      </c>
      <c r="AK14" s="154">
        <v>0</v>
      </c>
      <c r="AL14" s="154">
        <v>0</v>
      </c>
      <c r="AM14" s="154">
        <v>0</v>
      </c>
      <c r="AN14" s="154">
        <v>0</v>
      </c>
      <c r="AO14" s="154">
        <v>0</v>
      </c>
      <c r="AP14" s="154">
        <v>0</v>
      </c>
      <c r="AQ14" s="154">
        <v>0</v>
      </c>
      <c r="AR14" s="154">
        <v>0</v>
      </c>
      <c r="AS14" s="154">
        <v>0</v>
      </c>
      <c r="AT14" s="154">
        <v>0</v>
      </c>
      <c r="AU14" s="154">
        <v>0</v>
      </c>
      <c r="AV14" s="154">
        <v>0</v>
      </c>
      <c r="AW14" s="173">
        <v>0</v>
      </c>
    </row>
    <row r="15" spans="1:49" x14ac:dyDescent="0.2">
      <c r="B15" t="s">
        <v>92</v>
      </c>
      <c r="C15" s="154">
        <v>0</v>
      </c>
      <c r="D15" s="145">
        <v>0</v>
      </c>
      <c r="E15" s="154">
        <v>0</v>
      </c>
      <c r="F15" s="154">
        <v>0</v>
      </c>
      <c r="G15" s="154">
        <v>0</v>
      </c>
      <c r="H15" s="154">
        <v>0</v>
      </c>
      <c r="I15" s="154">
        <v>0</v>
      </c>
      <c r="J15" s="154">
        <v>0</v>
      </c>
      <c r="K15" s="154">
        <v>0</v>
      </c>
      <c r="L15" s="154">
        <v>0</v>
      </c>
      <c r="M15" s="154">
        <v>0</v>
      </c>
      <c r="N15" s="154">
        <v>0</v>
      </c>
      <c r="O15" s="154">
        <v>0</v>
      </c>
      <c r="P15" s="154">
        <v>0</v>
      </c>
      <c r="Q15" s="154">
        <v>0</v>
      </c>
      <c r="R15" s="154">
        <v>0</v>
      </c>
      <c r="S15" s="154">
        <v>0</v>
      </c>
      <c r="T15" s="154">
        <v>0</v>
      </c>
      <c r="U15" s="145">
        <v>0</v>
      </c>
      <c r="V15" s="145">
        <v>0</v>
      </c>
      <c r="W15" s="145">
        <v>0</v>
      </c>
      <c r="X15" s="154">
        <v>0</v>
      </c>
      <c r="Y15" s="145">
        <v>0</v>
      </c>
      <c r="Z15" s="145">
        <v>0</v>
      </c>
      <c r="AA15" s="145">
        <v>0</v>
      </c>
      <c r="AB15" s="145">
        <v>0</v>
      </c>
      <c r="AC15" s="145">
        <v>0</v>
      </c>
      <c r="AD15" s="145">
        <v>0</v>
      </c>
      <c r="AE15" s="145">
        <v>0</v>
      </c>
      <c r="AF15" s="145">
        <v>0</v>
      </c>
      <c r="AG15" s="154">
        <v>0</v>
      </c>
      <c r="AH15" s="154">
        <v>0</v>
      </c>
      <c r="AI15" s="154">
        <v>0</v>
      </c>
      <c r="AJ15" s="154">
        <v>0</v>
      </c>
      <c r="AK15" s="154">
        <v>0</v>
      </c>
      <c r="AL15" s="154">
        <v>0</v>
      </c>
      <c r="AM15" s="154">
        <v>0</v>
      </c>
      <c r="AN15" s="154">
        <v>0</v>
      </c>
      <c r="AO15" s="154">
        <v>0</v>
      </c>
      <c r="AP15" s="154">
        <v>0</v>
      </c>
      <c r="AQ15" s="154">
        <v>0</v>
      </c>
      <c r="AR15" s="154">
        <v>0</v>
      </c>
      <c r="AS15" s="154">
        <v>0</v>
      </c>
      <c r="AT15" s="154">
        <v>0</v>
      </c>
      <c r="AU15" s="154">
        <v>0</v>
      </c>
      <c r="AV15" s="154">
        <v>0</v>
      </c>
      <c r="AW15" s="173">
        <v>0</v>
      </c>
    </row>
    <row r="16" spans="1:49" x14ac:dyDescent="0.2">
      <c r="C16" s="154"/>
      <c r="E16" s="154"/>
      <c r="F16" s="154"/>
      <c r="G16" s="154"/>
      <c r="H16" s="154"/>
      <c r="I16" s="154"/>
      <c r="J16" s="154"/>
      <c r="K16" s="27"/>
      <c r="L16" s="27"/>
      <c r="M16" s="27"/>
      <c r="N16" s="27"/>
      <c r="O16" s="27"/>
      <c r="P16" s="27"/>
      <c r="Q16" s="27"/>
      <c r="U16" s="27"/>
      <c r="V16" s="27"/>
      <c r="W16" s="27"/>
      <c r="X16" s="27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</row>
    <row r="17" spans="2:49" x14ac:dyDescent="0.2">
      <c r="B17" s="148" t="s">
        <v>26</v>
      </c>
      <c r="C17" s="149">
        <v>328278310.75999999</v>
      </c>
      <c r="D17" s="149">
        <v>97980563.840000004</v>
      </c>
      <c r="E17" s="149">
        <v>727849210.61000001</v>
      </c>
      <c r="F17" s="149">
        <v>116769323.75</v>
      </c>
      <c r="G17" s="149">
        <v>116769323.75</v>
      </c>
      <c r="H17" s="149">
        <v>535078466.89000005</v>
      </c>
      <c r="I17" s="149">
        <v>480897652.76000005</v>
      </c>
      <c r="J17" s="149">
        <v>450515554.19999993</v>
      </c>
      <c r="K17" s="149">
        <v>727146404.6500001</v>
      </c>
      <c r="L17" s="149">
        <v>564683734.37</v>
      </c>
      <c r="M17" s="149">
        <v>472660735.57999998</v>
      </c>
      <c r="N17" s="149">
        <v>2412460598.1599998</v>
      </c>
      <c r="O17" s="149">
        <v>287149654.64999998</v>
      </c>
      <c r="P17" s="149">
        <v>795176545</v>
      </c>
      <c r="Q17" s="149">
        <v>468125494.94999999</v>
      </c>
      <c r="R17" s="149">
        <v>302609995.19</v>
      </c>
      <c r="S17" s="149">
        <v>656703437.47000003</v>
      </c>
      <c r="T17" s="149">
        <v>432273636.23000002</v>
      </c>
      <c r="U17" s="149">
        <v>115514437.56999999</v>
      </c>
      <c r="V17" s="149">
        <v>294736623.47000003</v>
      </c>
      <c r="W17" s="149">
        <v>356216710.65999997</v>
      </c>
      <c r="X17" s="149">
        <v>415694906.57000005</v>
      </c>
      <c r="Y17" s="149">
        <v>361580756.37000006</v>
      </c>
      <c r="Z17" s="149">
        <v>365040693.37</v>
      </c>
      <c r="AA17" s="149">
        <v>415198113.93000001</v>
      </c>
      <c r="AB17" s="149">
        <v>82397118.079999998</v>
      </c>
      <c r="AC17" s="149">
        <v>642374475.92999995</v>
      </c>
      <c r="AD17" s="149">
        <v>290747348.60000002</v>
      </c>
      <c r="AE17" s="149">
        <v>715055073.03000009</v>
      </c>
      <c r="AF17" s="149">
        <v>508126056.84000003</v>
      </c>
      <c r="AG17" s="149">
        <v>656834539.40999997</v>
      </c>
      <c r="AH17" s="149">
        <v>435190960.05999994</v>
      </c>
      <c r="AI17" s="149">
        <v>242695997.76000005</v>
      </c>
      <c r="AJ17" s="149">
        <f>SUM(AJ18:AJ24)</f>
        <v>787993323.39999998</v>
      </c>
      <c r="AK17" s="149">
        <f>SUM(AK18:AK24)</f>
        <v>479463022.15999997</v>
      </c>
      <c r="AL17" s="149">
        <v>177411308.84</v>
      </c>
      <c r="AM17" s="149">
        <v>863766932.37</v>
      </c>
      <c r="AN17" s="149">
        <v>478661576.55000001</v>
      </c>
      <c r="AO17" s="149">
        <f>SUM(AO18:AO24)</f>
        <v>191439034.29999998</v>
      </c>
      <c r="AP17" s="149">
        <f>SUM(AP18:AP24)</f>
        <v>764978506.01999998</v>
      </c>
      <c r="AQ17" s="149">
        <f>SUM(AQ18:AQ24)</f>
        <v>488032560.43000001</v>
      </c>
      <c r="AR17" s="149">
        <f t="shared" ref="AR17:AW17" si="1">SUM(AR18:AR24)</f>
        <v>208478340.40000001</v>
      </c>
      <c r="AS17" s="149">
        <f t="shared" si="1"/>
        <v>848862226.38</v>
      </c>
      <c r="AT17" s="149">
        <f t="shared" si="1"/>
        <v>526110866.69</v>
      </c>
      <c r="AU17" s="149">
        <f t="shared" si="1"/>
        <v>209192006.18000001</v>
      </c>
      <c r="AV17" s="149">
        <f t="shared" si="1"/>
        <v>870519988.51999998</v>
      </c>
      <c r="AW17" s="175">
        <f t="shared" si="1"/>
        <v>404266200.32820004</v>
      </c>
    </row>
    <row r="18" spans="2:49" x14ac:dyDescent="0.2">
      <c r="B18" s="152" t="s">
        <v>51</v>
      </c>
      <c r="C18" s="145">
        <v>0</v>
      </c>
      <c r="D18" s="145">
        <v>0</v>
      </c>
      <c r="E18" s="145">
        <v>192117467.08000001</v>
      </c>
      <c r="F18" s="145">
        <v>0</v>
      </c>
      <c r="G18" s="145">
        <v>0</v>
      </c>
      <c r="H18" s="145">
        <v>0</v>
      </c>
      <c r="I18" s="145">
        <v>0</v>
      </c>
      <c r="J18" s="154">
        <v>0</v>
      </c>
      <c r="K18" s="154">
        <v>204616108.91</v>
      </c>
      <c r="L18" s="160">
        <v>0</v>
      </c>
      <c r="M18" s="160">
        <v>0</v>
      </c>
      <c r="N18" s="160">
        <v>1909724769.3299999</v>
      </c>
      <c r="O18" s="160">
        <v>0</v>
      </c>
      <c r="P18" s="160">
        <v>0</v>
      </c>
      <c r="Q18" s="160">
        <v>0</v>
      </c>
      <c r="R18" s="160">
        <v>0</v>
      </c>
      <c r="S18" s="160">
        <v>0</v>
      </c>
      <c r="T18" s="160">
        <v>0</v>
      </c>
      <c r="U18" s="145">
        <v>0</v>
      </c>
      <c r="V18" s="145">
        <v>0</v>
      </c>
      <c r="W18" s="145">
        <v>0</v>
      </c>
      <c r="X18" s="154">
        <v>0</v>
      </c>
      <c r="Y18" s="145">
        <v>0</v>
      </c>
      <c r="Z18" s="145">
        <v>0</v>
      </c>
      <c r="AA18" s="145">
        <v>0</v>
      </c>
      <c r="AB18" s="145">
        <v>0</v>
      </c>
      <c r="AC18" s="145">
        <v>0</v>
      </c>
      <c r="AD18" s="145">
        <v>0</v>
      </c>
      <c r="AE18" s="145">
        <v>0</v>
      </c>
      <c r="AF18" s="145">
        <v>0</v>
      </c>
      <c r="AG18" s="154">
        <v>0</v>
      </c>
      <c r="AH18" s="154">
        <v>0</v>
      </c>
      <c r="AI18" s="154">
        <v>0</v>
      </c>
      <c r="AJ18" s="154">
        <v>0</v>
      </c>
      <c r="AK18" s="154">
        <v>0</v>
      </c>
      <c r="AL18" s="154">
        <v>0</v>
      </c>
      <c r="AM18" s="154">
        <v>0</v>
      </c>
      <c r="AN18" s="154">
        <v>0</v>
      </c>
      <c r="AO18" s="154">
        <v>0</v>
      </c>
      <c r="AP18" s="154">
        <v>0</v>
      </c>
      <c r="AQ18" s="154">
        <v>0</v>
      </c>
      <c r="AR18" s="154">
        <v>0</v>
      </c>
      <c r="AS18" s="154">
        <v>0</v>
      </c>
      <c r="AT18" s="154">
        <v>0</v>
      </c>
      <c r="AU18" s="154">
        <v>0</v>
      </c>
      <c r="AV18" s="154">
        <v>0</v>
      </c>
      <c r="AW18" s="173">
        <v>0</v>
      </c>
    </row>
    <row r="19" spans="2:49" x14ac:dyDescent="0.2">
      <c r="B19" s="27" t="s">
        <v>52</v>
      </c>
      <c r="C19" s="145">
        <v>0</v>
      </c>
      <c r="D19" s="145">
        <v>0</v>
      </c>
      <c r="E19" s="145">
        <v>0</v>
      </c>
      <c r="F19" s="145">
        <v>0</v>
      </c>
      <c r="G19" s="145">
        <v>0</v>
      </c>
      <c r="H19" s="145">
        <v>0</v>
      </c>
      <c r="I19" s="145">
        <v>0</v>
      </c>
      <c r="J19" s="154">
        <v>0</v>
      </c>
      <c r="K19" s="154">
        <v>0</v>
      </c>
      <c r="L19" s="154">
        <v>0</v>
      </c>
      <c r="M19" s="154">
        <v>0</v>
      </c>
      <c r="N19" s="154">
        <v>0</v>
      </c>
      <c r="O19" s="154">
        <v>0</v>
      </c>
      <c r="P19" s="154">
        <v>0</v>
      </c>
      <c r="Q19" s="154">
        <v>0</v>
      </c>
      <c r="R19" s="154">
        <v>0</v>
      </c>
      <c r="S19" s="160">
        <v>0</v>
      </c>
      <c r="T19" s="160">
        <v>0</v>
      </c>
      <c r="U19" s="145">
        <v>0</v>
      </c>
      <c r="V19" s="145">
        <v>0</v>
      </c>
      <c r="W19" s="145">
        <v>0</v>
      </c>
      <c r="X19" s="154">
        <v>0</v>
      </c>
      <c r="Y19" s="145">
        <v>0</v>
      </c>
      <c r="Z19" s="145">
        <v>0</v>
      </c>
      <c r="AA19" s="145">
        <v>0</v>
      </c>
      <c r="AB19" s="145">
        <v>0</v>
      </c>
      <c r="AC19" s="145">
        <v>0</v>
      </c>
      <c r="AD19" s="145">
        <v>0</v>
      </c>
      <c r="AE19" s="145">
        <v>0</v>
      </c>
      <c r="AF19" s="145">
        <v>0</v>
      </c>
      <c r="AG19" s="154">
        <v>0</v>
      </c>
      <c r="AH19" s="154">
        <v>0</v>
      </c>
      <c r="AI19" s="154">
        <v>0</v>
      </c>
      <c r="AJ19" s="154">
        <v>0</v>
      </c>
      <c r="AK19" s="154">
        <v>0</v>
      </c>
      <c r="AL19" s="154">
        <v>0</v>
      </c>
      <c r="AM19" s="154">
        <v>0</v>
      </c>
      <c r="AN19" s="154">
        <v>0</v>
      </c>
      <c r="AO19" s="154">
        <v>0</v>
      </c>
      <c r="AP19" s="154">
        <v>0</v>
      </c>
      <c r="AQ19" s="154">
        <v>0</v>
      </c>
      <c r="AR19" s="154">
        <v>0</v>
      </c>
      <c r="AS19" s="154">
        <v>0</v>
      </c>
      <c r="AT19" s="154">
        <v>0</v>
      </c>
      <c r="AU19" s="154">
        <v>0</v>
      </c>
      <c r="AV19" s="154">
        <v>0</v>
      </c>
      <c r="AW19" s="173">
        <v>0</v>
      </c>
    </row>
    <row r="20" spans="2:49" x14ac:dyDescent="0.2">
      <c r="B20" s="27" t="s">
        <v>54</v>
      </c>
      <c r="C20" s="154">
        <v>256411442.88999999</v>
      </c>
      <c r="D20" s="154">
        <v>91950062.590000004</v>
      </c>
      <c r="E20" s="154">
        <v>515815003.29000002</v>
      </c>
      <c r="F20" s="154">
        <v>109996782.73999999</v>
      </c>
      <c r="G20" s="154">
        <v>109996782.73999999</v>
      </c>
      <c r="H20" s="154">
        <v>516679242.29000002</v>
      </c>
      <c r="I20" s="154">
        <v>409039155.92000002</v>
      </c>
      <c r="J20" s="154">
        <v>444083819.33999997</v>
      </c>
      <c r="K20" s="154">
        <v>503965995.91000003</v>
      </c>
      <c r="L20" s="154">
        <v>488122551.44999999</v>
      </c>
      <c r="M20" s="154">
        <v>467009860.84999996</v>
      </c>
      <c r="N20" s="154">
        <v>483497257.19000006</v>
      </c>
      <c r="O20" s="154">
        <v>209875426.44999999</v>
      </c>
      <c r="P20" s="154">
        <v>789893504.20000005</v>
      </c>
      <c r="Q20" s="154">
        <v>449169718.10000002</v>
      </c>
      <c r="R20" s="154">
        <v>225379914.97999999</v>
      </c>
      <c r="S20" s="154">
        <v>651078795.78999996</v>
      </c>
      <c r="T20" s="154">
        <v>409417530.84000003</v>
      </c>
      <c r="U20" s="145">
        <v>36889009.009999998</v>
      </c>
      <c r="V20" s="145">
        <v>288144086.99000001</v>
      </c>
      <c r="W20" s="145">
        <v>336003934.73000002</v>
      </c>
      <c r="X20" s="154">
        <v>332920478.72000003</v>
      </c>
      <c r="Y20" s="145">
        <v>356811617.10000002</v>
      </c>
      <c r="Z20" s="145">
        <v>346318244.16999996</v>
      </c>
      <c r="AA20" s="145">
        <v>332546147.94</v>
      </c>
      <c r="AB20" s="145">
        <v>77430293.549999997</v>
      </c>
      <c r="AC20" s="145">
        <v>621819071.51999998</v>
      </c>
      <c r="AD20" s="145">
        <v>207946983.44</v>
      </c>
      <c r="AE20" s="145">
        <v>710258698.46000004</v>
      </c>
      <c r="AF20" s="145">
        <v>489043875.72000003</v>
      </c>
      <c r="AG20" s="154">
        <v>562530813.63</v>
      </c>
      <c r="AH20" s="154">
        <v>419064361.47999996</v>
      </c>
      <c r="AI20" s="154">
        <v>215778989.16000003</v>
      </c>
      <c r="AJ20" s="154">
        <v>708590850.14999998</v>
      </c>
      <c r="AK20" s="154">
        <v>463776389.57999998</v>
      </c>
      <c r="AL20" s="154">
        <v>154076649.34999999</v>
      </c>
      <c r="AM20" s="154">
        <v>779497510.34000003</v>
      </c>
      <c r="AN20" s="154">
        <v>467513371.63</v>
      </c>
      <c r="AO20" s="154">
        <v>170062081.72</v>
      </c>
      <c r="AP20" s="154">
        <v>679498567.59000003</v>
      </c>
      <c r="AQ20" s="154">
        <v>466581485.38</v>
      </c>
      <c r="AR20" s="154">
        <v>186688781.80000001</v>
      </c>
      <c r="AS20" s="154">
        <v>762860576.68000007</v>
      </c>
      <c r="AT20" s="154">
        <v>515000050.73000002</v>
      </c>
      <c r="AU20" s="154">
        <v>184541370.93000001</v>
      </c>
      <c r="AV20" s="154">
        <v>775779766.63000011</v>
      </c>
      <c r="AW20" s="173">
        <v>396333096.1196</v>
      </c>
    </row>
    <row r="21" spans="2:49" x14ac:dyDescent="0.2">
      <c r="B21" s="27" t="s">
        <v>53</v>
      </c>
      <c r="C21" s="154">
        <v>3078013.12</v>
      </c>
      <c r="D21" s="154">
        <v>3466275.29</v>
      </c>
      <c r="E21" s="154">
        <v>2852643.21</v>
      </c>
      <c r="F21" s="154">
        <v>3470819.01</v>
      </c>
      <c r="G21" s="154">
        <v>3470819.01</v>
      </c>
      <c r="H21" s="154">
        <v>3419412.3099999996</v>
      </c>
      <c r="I21" s="154">
        <v>3526772.41</v>
      </c>
      <c r="J21" s="154">
        <v>3443612.34</v>
      </c>
      <c r="K21" s="154">
        <v>3699815.24</v>
      </c>
      <c r="L21" s="154">
        <v>3649068.53</v>
      </c>
      <c r="M21" s="154">
        <v>3614601.8099999996</v>
      </c>
      <c r="N21" s="154">
        <v>3521688.4099999997</v>
      </c>
      <c r="O21" s="154">
        <v>3205548.12</v>
      </c>
      <c r="P21" s="154">
        <v>3263481.53</v>
      </c>
      <c r="Q21" s="154">
        <v>3287241.51</v>
      </c>
      <c r="R21" s="154">
        <v>3388913.92</v>
      </c>
      <c r="S21" s="154">
        <v>3463463.6899999995</v>
      </c>
      <c r="T21" s="154">
        <v>3577422.53</v>
      </c>
      <c r="U21" s="145">
        <v>3506167.59</v>
      </c>
      <c r="V21" s="145">
        <v>3528992.05</v>
      </c>
      <c r="W21" s="145">
        <v>3783031.4</v>
      </c>
      <c r="X21" s="154">
        <v>2594596.85</v>
      </c>
      <c r="Y21" s="145">
        <v>2594596.85</v>
      </c>
      <c r="Z21" s="145">
        <v>2594596.85</v>
      </c>
      <c r="AA21" s="145">
        <v>2594596.85</v>
      </c>
      <c r="AB21" s="145">
        <v>2594596.85</v>
      </c>
      <c r="AC21" s="145">
        <v>2594596.85</v>
      </c>
      <c r="AD21" s="145">
        <v>2594596.85</v>
      </c>
      <c r="AE21" s="145">
        <v>2594596.85</v>
      </c>
      <c r="AF21" s="145">
        <v>2594596.85</v>
      </c>
      <c r="AG21" s="154">
        <v>2594596.85</v>
      </c>
      <c r="AH21" s="154">
        <v>2594596.85</v>
      </c>
      <c r="AI21" s="154">
        <v>2550196.77</v>
      </c>
      <c r="AJ21" s="154">
        <v>2550196.77</v>
      </c>
      <c r="AK21" s="154">
        <v>2550196.77</v>
      </c>
      <c r="AL21" s="154">
        <v>2550196.77</v>
      </c>
      <c r="AM21" s="154">
        <v>2550196.77</v>
      </c>
      <c r="AN21" s="154">
        <v>2550196.77</v>
      </c>
      <c r="AO21" s="154">
        <v>2594596.85</v>
      </c>
      <c r="AP21" s="154">
        <v>2550196.77</v>
      </c>
      <c r="AQ21" s="154">
        <f>SUM([9]Planilha1!$D$9:$D$11)</f>
        <v>2594596.85</v>
      </c>
      <c r="AR21" s="154">
        <v>0</v>
      </c>
      <c r="AS21" s="154">
        <v>5100393.54</v>
      </c>
      <c r="AT21" s="154">
        <v>2550196.77</v>
      </c>
      <c r="AU21" s="154">
        <v>2776942.31</v>
      </c>
      <c r="AV21" s="154">
        <v>2776942.31</v>
      </c>
      <c r="AW21" s="154">
        <v>5731371.0367999999</v>
      </c>
    </row>
    <row r="22" spans="2:49" x14ac:dyDescent="0.2">
      <c r="B22" s="27" t="s">
        <v>55</v>
      </c>
      <c r="C22" s="154">
        <v>0</v>
      </c>
      <c r="D22" s="154">
        <v>0</v>
      </c>
      <c r="E22" s="154">
        <v>0</v>
      </c>
      <c r="F22" s="154">
        <v>0</v>
      </c>
      <c r="G22" s="154">
        <v>0</v>
      </c>
      <c r="H22" s="154">
        <v>0</v>
      </c>
      <c r="I22" s="154">
        <v>0</v>
      </c>
      <c r="J22" s="154">
        <v>0</v>
      </c>
      <c r="K22" s="154">
        <v>0</v>
      </c>
      <c r="L22" s="154">
        <v>0</v>
      </c>
      <c r="M22" s="154">
        <v>0</v>
      </c>
      <c r="N22" s="154">
        <v>0</v>
      </c>
      <c r="O22" s="154">
        <v>0</v>
      </c>
      <c r="P22" s="154">
        <v>0</v>
      </c>
      <c r="Q22" s="154">
        <v>0</v>
      </c>
      <c r="R22" s="154">
        <v>0</v>
      </c>
      <c r="S22" s="154">
        <v>0</v>
      </c>
      <c r="T22" s="154">
        <v>0</v>
      </c>
      <c r="U22" s="145">
        <v>0</v>
      </c>
      <c r="V22" s="145">
        <v>0</v>
      </c>
      <c r="W22" s="145">
        <v>0</v>
      </c>
      <c r="X22" s="154">
        <v>0</v>
      </c>
      <c r="Y22" s="145">
        <v>0</v>
      </c>
      <c r="Z22" s="145">
        <v>0</v>
      </c>
      <c r="AA22" s="145">
        <v>0</v>
      </c>
      <c r="AB22" s="145">
        <v>0</v>
      </c>
      <c r="AC22" s="145">
        <v>0</v>
      </c>
      <c r="AD22" s="145">
        <v>0</v>
      </c>
      <c r="AE22" s="145">
        <v>0</v>
      </c>
      <c r="AF22" s="145">
        <v>0</v>
      </c>
      <c r="AG22" s="154">
        <v>0</v>
      </c>
      <c r="AH22" s="154">
        <v>0</v>
      </c>
      <c r="AI22" s="154">
        <v>0</v>
      </c>
      <c r="AJ22" s="154">
        <v>0</v>
      </c>
      <c r="AK22" s="154">
        <v>0</v>
      </c>
      <c r="AL22" s="154">
        <v>0</v>
      </c>
      <c r="AM22" s="154">
        <v>0</v>
      </c>
      <c r="AN22" s="154">
        <v>0</v>
      </c>
      <c r="AO22" s="154">
        <v>0</v>
      </c>
      <c r="AP22" s="154">
        <v>0</v>
      </c>
      <c r="AQ22" s="154">
        <v>0</v>
      </c>
      <c r="AR22" s="154">
        <v>0</v>
      </c>
      <c r="AS22" s="154">
        <v>0</v>
      </c>
      <c r="AT22" s="154">
        <v>0</v>
      </c>
      <c r="AU22" s="154">
        <v>0</v>
      </c>
      <c r="AV22" s="154">
        <v>0</v>
      </c>
      <c r="AW22" s="154">
        <v>0</v>
      </c>
    </row>
    <row r="23" spans="2:49" x14ac:dyDescent="0.2">
      <c r="B23" s="27" t="s">
        <v>56</v>
      </c>
      <c r="C23" s="154">
        <v>68788854.75</v>
      </c>
      <c r="D23" s="154">
        <v>2564225.96</v>
      </c>
      <c r="E23" s="154">
        <v>17064097.030000001</v>
      </c>
      <c r="F23" s="154">
        <v>3301722</v>
      </c>
      <c r="G23" s="154">
        <v>3301722</v>
      </c>
      <c r="H23" s="154">
        <v>14979812.289999999</v>
      </c>
      <c r="I23" s="154">
        <v>68331724.430000007</v>
      </c>
      <c r="J23" s="154">
        <v>2988122.52</v>
      </c>
      <c r="K23" s="154">
        <v>14864484.59</v>
      </c>
      <c r="L23" s="154">
        <v>72912114.390000001</v>
      </c>
      <c r="M23" s="154">
        <v>2036272.9200000002</v>
      </c>
      <c r="N23" s="154">
        <v>15716883.23</v>
      </c>
      <c r="O23" s="154">
        <v>74068680.079999998</v>
      </c>
      <c r="P23" s="154">
        <v>2019559.27</v>
      </c>
      <c r="Q23" s="154">
        <v>15668535.34</v>
      </c>
      <c r="R23" s="154">
        <v>73841166.290000007</v>
      </c>
      <c r="S23" s="154">
        <v>2161177.9900000002</v>
      </c>
      <c r="T23" s="154">
        <v>19278682.859999999</v>
      </c>
      <c r="U23" s="145">
        <v>75119260.969999999</v>
      </c>
      <c r="V23" s="145">
        <v>3063544.43</v>
      </c>
      <c r="W23" s="145">
        <v>16429744.529999999</v>
      </c>
      <c r="X23" s="154">
        <v>80179831</v>
      </c>
      <c r="Y23" s="145">
        <v>2174542.42</v>
      </c>
      <c r="Z23" s="145">
        <v>16127852.35</v>
      </c>
      <c r="AA23" s="145">
        <v>80057369.140000001</v>
      </c>
      <c r="AB23" s="145">
        <v>2372227.6800000002</v>
      </c>
      <c r="AC23" s="145">
        <v>17960807.559999999</v>
      </c>
      <c r="AD23" s="145">
        <v>80205768.310000002</v>
      </c>
      <c r="AE23" s="145">
        <v>2201777.7200000002</v>
      </c>
      <c r="AF23" s="145">
        <v>16487584.27</v>
      </c>
      <c r="AG23" s="154">
        <v>81120531.129999995</v>
      </c>
      <c r="AH23" s="154">
        <v>2135274.59</v>
      </c>
      <c r="AI23" s="154">
        <v>15833121.24</v>
      </c>
      <c r="AJ23" s="154">
        <v>74822785.609999999</v>
      </c>
      <c r="AK23" s="154">
        <v>2614406.75</v>
      </c>
      <c r="AL23" s="154">
        <v>16487943.619999999</v>
      </c>
      <c r="AM23" s="154">
        <v>79686119.599999994</v>
      </c>
      <c r="AN23" s="154">
        <v>2477164.7199999997</v>
      </c>
      <c r="AO23" s="154">
        <v>17466741.66</v>
      </c>
      <c r="AP23" s="154">
        <v>80869502.620000005</v>
      </c>
      <c r="AQ23" s="154">
        <f>SUM([9]Planilha1!$D$40:$D$42)</f>
        <v>2137574.58</v>
      </c>
      <c r="AR23" s="154">
        <v>19562140.269999996</v>
      </c>
      <c r="AS23" s="154">
        <v>80189686.5</v>
      </c>
      <c r="AT23" s="154">
        <v>5029397.79</v>
      </c>
      <c r="AU23" s="154">
        <v>17274288.700000003</v>
      </c>
      <c r="AV23" s="154">
        <v>87350284.660000011</v>
      </c>
      <c r="AW23" s="154">
        <v>2201733.1718000001</v>
      </c>
    </row>
    <row r="24" spans="2:49" x14ac:dyDescent="0.2">
      <c r="B24" s="27" t="s">
        <v>139</v>
      </c>
      <c r="C24" s="145">
        <v>0</v>
      </c>
      <c r="D24" s="145">
        <v>0</v>
      </c>
      <c r="E24" s="145">
        <v>0</v>
      </c>
      <c r="F24" s="145">
        <v>0</v>
      </c>
      <c r="G24" s="145">
        <v>0</v>
      </c>
      <c r="H24" s="145">
        <v>0</v>
      </c>
      <c r="I24" s="145">
        <v>0</v>
      </c>
      <c r="J24" s="145">
        <v>0</v>
      </c>
      <c r="K24" s="145">
        <v>0</v>
      </c>
      <c r="L24" s="145">
        <v>0</v>
      </c>
      <c r="M24" s="145">
        <v>0</v>
      </c>
      <c r="N24" s="145">
        <v>0</v>
      </c>
      <c r="O24" s="145">
        <v>0</v>
      </c>
      <c r="P24" s="145">
        <v>0</v>
      </c>
      <c r="Q24" s="145">
        <v>0</v>
      </c>
      <c r="R24" s="145">
        <v>0</v>
      </c>
      <c r="S24" s="145">
        <v>0</v>
      </c>
      <c r="T24" s="145">
        <v>0</v>
      </c>
      <c r="U24" s="145">
        <v>0</v>
      </c>
      <c r="V24" s="145">
        <v>0</v>
      </c>
      <c r="W24" s="145">
        <v>0</v>
      </c>
      <c r="X24" s="145">
        <v>0</v>
      </c>
      <c r="Y24" s="145">
        <v>0</v>
      </c>
      <c r="Z24" s="145">
        <v>0</v>
      </c>
      <c r="AA24" s="145">
        <v>0</v>
      </c>
      <c r="AB24" s="145">
        <v>0</v>
      </c>
      <c r="AC24" s="145">
        <v>0</v>
      </c>
      <c r="AD24" s="145">
        <v>0</v>
      </c>
      <c r="AE24" s="145">
        <v>0</v>
      </c>
      <c r="AF24" s="145">
        <v>0</v>
      </c>
      <c r="AG24" s="154">
        <v>10588597.800000001</v>
      </c>
      <c r="AH24" s="154">
        <v>11396727.140000001</v>
      </c>
      <c r="AI24" s="154">
        <v>8533690.5899999999</v>
      </c>
      <c r="AJ24" s="154">
        <v>2029490.8699999999</v>
      </c>
      <c r="AK24" s="154">
        <v>10522029.060000001</v>
      </c>
      <c r="AL24" s="154">
        <v>4296519.0999999996</v>
      </c>
      <c r="AM24" s="154">
        <v>2033105.6599999997</v>
      </c>
      <c r="AN24" s="154">
        <v>6120843.4299999997</v>
      </c>
      <c r="AO24" s="154">
        <v>1315614.0699999998</v>
      </c>
      <c r="AP24" s="154">
        <v>2060239.04</v>
      </c>
      <c r="AQ24" s="154">
        <f>SUM([9]Planilha1!$D$49:$D$60)</f>
        <v>16718903.619999992</v>
      </c>
      <c r="AR24" s="154">
        <v>2227418.3300000005</v>
      </c>
      <c r="AS24" s="154">
        <v>711569.66</v>
      </c>
      <c r="AT24" s="154">
        <v>3531221.4000000004</v>
      </c>
      <c r="AU24" s="154">
        <v>4599404.2399999984</v>
      </c>
      <c r="AV24" s="154">
        <v>4612994.92</v>
      </c>
      <c r="AW24" s="154">
        <v>0</v>
      </c>
    </row>
    <row r="25" spans="2:49" x14ac:dyDescent="0.2">
      <c r="C25" s="154"/>
      <c r="E25" s="154"/>
      <c r="F25" s="154"/>
      <c r="G25" s="154"/>
      <c r="H25" s="154"/>
      <c r="I25" s="154"/>
      <c r="J25" s="154"/>
      <c r="K25" s="27"/>
      <c r="L25" s="27"/>
      <c r="M25" s="27"/>
      <c r="N25" s="27"/>
      <c r="O25" s="27"/>
      <c r="P25" s="27"/>
      <c r="Q25" s="27"/>
      <c r="U25" s="27"/>
      <c r="V25" s="27"/>
      <c r="W25" s="27"/>
      <c r="X25" s="27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45"/>
      <c r="AP25" s="145"/>
      <c r="AQ25" s="145"/>
      <c r="AW25"/>
    </row>
    <row r="26" spans="2:49" x14ac:dyDescent="0.2">
      <c r="B26" s="148" t="s">
        <v>27</v>
      </c>
      <c r="C26" s="149">
        <v>275640336.05000001</v>
      </c>
      <c r="D26" s="149">
        <v>373043353.31999999</v>
      </c>
      <c r="E26" s="149">
        <v>906080773.46999991</v>
      </c>
      <c r="F26" s="149">
        <v>394101222.06</v>
      </c>
      <c r="G26" s="149">
        <v>394101222.06</v>
      </c>
      <c r="H26" s="149">
        <v>534518871.37</v>
      </c>
      <c r="I26" s="149">
        <v>317663046.14999998</v>
      </c>
      <c r="J26" s="149">
        <v>444553396.31999999</v>
      </c>
      <c r="K26" s="149">
        <v>940516458.57000005</v>
      </c>
      <c r="L26" s="149">
        <v>340285852.49000001</v>
      </c>
      <c r="M26" s="149">
        <v>363752029.35000002</v>
      </c>
      <c r="N26" s="149">
        <v>15458667007.859999</v>
      </c>
      <c r="O26" s="149">
        <v>13596307105.93</v>
      </c>
      <c r="P26" s="149">
        <v>903778776.04999995</v>
      </c>
      <c r="Q26" s="149">
        <v>626864954.98000002</v>
      </c>
      <c r="R26" s="149">
        <v>1881713360.5300002</v>
      </c>
      <c r="S26" s="149">
        <v>407688264.74000001</v>
      </c>
      <c r="T26" s="149">
        <v>415073758.62</v>
      </c>
      <c r="U26" s="149">
        <v>382646341.18000001</v>
      </c>
      <c r="V26" s="149">
        <v>499938742.60000002</v>
      </c>
      <c r="W26" s="149">
        <v>603640594.05999994</v>
      </c>
      <c r="X26" s="149">
        <v>483162847.73000002</v>
      </c>
      <c r="Y26" s="149">
        <v>497108015.14999998</v>
      </c>
      <c r="Z26" s="149">
        <v>101388310140.44002</v>
      </c>
      <c r="AA26" s="149">
        <v>139354095.66999999</v>
      </c>
      <c r="AB26" s="149">
        <v>257353958.24000001</v>
      </c>
      <c r="AC26" s="149">
        <v>211451019.19</v>
      </c>
      <c r="AD26" s="149">
        <v>1475127467.7</v>
      </c>
      <c r="AE26" s="149">
        <v>395255359.87</v>
      </c>
      <c r="AF26" s="149">
        <v>568490801.58000004</v>
      </c>
      <c r="AG26" s="149">
        <v>152318684.49000001</v>
      </c>
      <c r="AH26" s="149">
        <v>270994535.81</v>
      </c>
      <c r="AI26" s="149">
        <v>33158000948.57</v>
      </c>
      <c r="AJ26" s="149">
        <f>SUM(AJ27:AJ33)</f>
        <v>17074711570.900002</v>
      </c>
      <c r="AK26" s="149">
        <f>SUM(AK27:AK33)</f>
        <v>57835898.5</v>
      </c>
      <c r="AL26" s="149">
        <v>58138107.150000006</v>
      </c>
      <c r="AM26" s="149">
        <v>59103811.379999995</v>
      </c>
      <c r="AN26" s="149">
        <v>178245437.06</v>
      </c>
      <c r="AO26" s="149">
        <f>SUM(AO27:AO33)</f>
        <v>30210357217.850002</v>
      </c>
      <c r="AP26" s="149">
        <f>SUM(AP27:AP33)</f>
        <v>20068204.620000001</v>
      </c>
      <c r="AQ26" s="149">
        <f>SUM(AQ27:AQ33)</f>
        <v>892696847.35000014</v>
      </c>
      <c r="AR26" s="149">
        <f t="shared" ref="AR26:AW26" si="2">SUM(AR27:AR33)</f>
        <v>30109191865.540005</v>
      </c>
      <c r="AS26" s="149">
        <f t="shared" si="2"/>
        <v>20111508.23</v>
      </c>
      <c r="AT26" s="149">
        <f t="shared" si="2"/>
        <v>70174452089.569992</v>
      </c>
      <c r="AU26" s="149">
        <f t="shared" si="2"/>
        <v>20618215.850000001</v>
      </c>
      <c r="AV26" s="149">
        <f t="shared" si="2"/>
        <v>19904172.949999999</v>
      </c>
      <c r="AW26" s="149">
        <f t="shared" si="2"/>
        <v>59406842.850700006</v>
      </c>
    </row>
    <row r="27" spans="2:49" x14ac:dyDescent="0.2">
      <c r="B27" s="27" t="s">
        <v>57</v>
      </c>
      <c r="C27" s="154">
        <v>0</v>
      </c>
      <c r="D27" s="154">
        <v>0</v>
      </c>
      <c r="E27" s="154">
        <v>0</v>
      </c>
      <c r="F27" s="154">
        <v>0</v>
      </c>
      <c r="G27" s="154">
        <v>0</v>
      </c>
      <c r="H27" s="154">
        <v>18700800</v>
      </c>
      <c r="I27" s="154">
        <v>0</v>
      </c>
      <c r="J27" s="154">
        <v>0</v>
      </c>
      <c r="K27" s="154">
        <v>0</v>
      </c>
      <c r="L27" s="154">
        <v>0</v>
      </c>
      <c r="M27" s="154">
        <v>0</v>
      </c>
      <c r="N27" s="154">
        <v>0</v>
      </c>
      <c r="O27" s="154">
        <v>0</v>
      </c>
      <c r="P27" s="154">
        <v>0</v>
      </c>
      <c r="Q27" s="154">
        <v>0</v>
      </c>
      <c r="R27" s="154">
        <v>0</v>
      </c>
      <c r="S27" s="154">
        <v>0</v>
      </c>
      <c r="T27" s="154">
        <v>21018000</v>
      </c>
      <c r="U27" s="145">
        <v>0</v>
      </c>
      <c r="V27" s="145">
        <v>0</v>
      </c>
      <c r="W27" s="145">
        <v>0</v>
      </c>
      <c r="X27" s="154">
        <v>0</v>
      </c>
      <c r="Y27" s="145">
        <v>0</v>
      </c>
      <c r="Z27" s="145">
        <v>0</v>
      </c>
      <c r="AA27" s="145">
        <v>0</v>
      </c>
      <c r="AB27" s="145">
        <v>0</v>
      </c>
      <c r="AC27" s="145">
        <v>0</v>
      </c>
      <c r="AD27" s="145">
        <v>0</v>
      </c>
      <c r="AE27" s="145">
        <v>0</v>
      </c>
      <c r="AF27" s="145">
        <v>19636800</v>
      </c>
      <c r="AG27" s="154">
        <v>0</v>
      </c>
      <c r="AH27" s="154">
        <v>0</v>
      </c>
      <c r="AI27" s="154">
        <v>0</v>
      </c>
      <c r="AJ27" s="154">
        <v>0</v>
      </c>
      <c r="AK27" s="154">
        <v>0</v>
      </c>
      <c r="AL27" s="154">
        <v>0</v>
      </c>
      <c r="AM27" s="154">
        <v>0</v>
      </c>
      <c r="AN27" s="154">
        <v>0</v>
      </c>
      <c r="AO27" s="154">
        <v>0</v>
      </c>
      <c r="AP27" s="154">
        <v>0</v>
      </c>
      <c r="AQ27" s="154">
        <v>0</v>
      </c>
      <c r="AR27" s="154">
        <v>23397000</v>
      </c>
      <c r="AS27" s="154">
        <v>0</v>
      </c>
      <c r="AT27" s="154">
        <v>0</v>
      </c>
      <c r="AU27" s="154">
        <v>0</v>
      </c>
      <c r="AV27" s="154">
        <v>0</v>
      </c>
      <c r="AW27" s="154">
        <v>0</v>
      </c>
    </row>
    <row r="28" spans="2:49" x14ac:dyDescent="0.2">
      <c r="B28" s="27" t="s">
        <v>58</v>
      </c>
      <c r="C28" s="154">
        <v>0</v>
      </c>
      <c r="D28" s="154">
        <v>0</v>
      </c>
      <c r="E28" s="154">
        <v>0</v>
      </c>
      <c r="F28" s="154">
        <v>0</v>
      </c>
      <c r="G28" s="154">
        <v>0</v>
      </c>
      <c r="H28" s="154">
        <v>0</v>
      </c>
      <c r="I28" s="154">
        <v>0</v>
      </c>
      <c r="J28" s="154">
        <v>0</v>
      </c>
      <c r="K28" s="154">
        <v>0</v>
      </c>
      <c r="L28" s="154">
        <v>0</v>
      </c>
      <c r="M28" s="154">
        <v>0</v>
      </c>
      <c r="N28" s="154">
        <v>0</v>
      </c>
      <c r="O28" s="154">
        <v>0</v>
      </c>
      <c r="P28" s="154">
        <v>0</v>
      </c>
      <c r="Q28" s="154">
        <v>0</v>
      </c>
      <c r="R28" s="154">
        <v>89154008.739999995</v>
      </c>
      <c r="S28" s="154">
        <v>0</v>
      </c>
      <c r="T28" s="154">
        <v>0</v>
      </c>
      <c r="U28" s="145">
        <v>0</v>
      </c>
      <c r="V28" s="145">
        <v>0</v>
      </c>
      <c r="W28" s="145">
        <v>0</v>
      </c>
      <c r="X28" s="154">
        <v>0</v>
      </c>
      <c r="Y28" s="145">
        <v>0</v>
      </c>
      <c r="Z28" s="145">
        <v>0</v>
      </c>
      <c r="AA28" s="145">
        <v>0</v>
      </c>
      <c r="AB28" s="145">
        <v>0</v>
      </c>
      <c r="AC28" s="145">
        <v>0</v>
      </c>
      <c r="AD28" s="145">
        <v>0</v>
      </c>
      <c r="AE28" s="145">
        <v>46153416.939999998</v>
      </c>
      <c r="AF28" s="145">
        <v>0</v>
      </c>
      <c r="AG28" s="154">
        <v>0</v>
      </c>
      <c r="AH28" s="154">
        <v>0</v>
      </c>
      <c r="AI28" s="154">
        <v>0</v>
      </c>
      <c r="AJ28" s="154">
        <v>0</v>
      </c>
      <c r="AK28" s="154">
        <v>0</v>
      </c>
      <c r="AL28" s="154">
        <v>0</v>
      </c>
      <c r="AM28" s="154">
        <v>0</v>
      </c>
      <c r="AN28" s="154">
        <v>0</v>
      </c>
      <c r="AO28" s="154">
        <v>0</v>
      </c>
      <c r="AP28" s="154">
        <v>0</v>
      </c>
      <c r="AQ28" s="154">
        <f>[9]Planilha1!$D$16</f>
        <v>35121478.390000001</v>
      </c>
      <c r="AR28" s="154">
        <v>65509120.819999993</v>
      </c>
      <c r="AS28" s="154">
        <v>0</v>
      </c>
      <c r="AT28" s="154">
        <v>0</v>
      </c>
      <c r="AU28" s="154">
        <v>0</v>
      </c>
      <c r="AV28" s="154">
        <v>0</v>
      </c>
      <c r="AW28" s="154">
        <v>0</v>
      </c>
    </row>
    <row r="29" spans="2:49" ht="15" x14ac:dyDescent="0.25">
      <c r="B29" s="27" t="s">
        <v>59</v>
      </c>
      <c r="C29" s="154">
        <v>0</v>
      </c>
      <c r="D29" s="154">
        <v>0</v>
      </c>
      <c r="E29" s="154">
        <v>152363562.78999999</v>
      </c>
      <c r="F29" s="154">
        <v>0</v>
      </c>
      <c r="G29" s="154">
        <v>0</v>
      </c>
      <c r="H29" s="154">
        <v>0</v>
      </c>
      <c r="I29" s="154">
        <v>0</v>
      </c>
      <c r="J29" s="154">
        <v>0</v>
      </c>
      <c r="K29" s="154">
        <v>0</v>
      </c>
      <c r="L29" s="154">
        <v>0</v>
      </c>
      <c r="M29" s="154">
        <v>0</v>
      </c>
      <c r="N29" s="154">
        <v>0</v>
      </c>
      <c r="O29" s="154">
        <v>0</v>
      </c>
      <c r="P29" s="154">
        <v>0</v>
      </c>
      <c r="Q29" s="171">
        <v>262408870.19999999</v>
      </c>
      <c r="R29" s="154">
        <v>0</v>
      </c>
      <c r="S29" s="154">
        <v>0</v>
      </c>
      <c r="T29" s="154">
        <v>0</v>
      </c>
      <c r="U29" s="145">
        <v>0</v>
      </c>
      <c r="V29" s="145">
        <v>0</v>
      </c>
      <c r="W29" s="145">
        <v>0</v>
      </c>
      <c r="X29" s="154">
        <v>0</v>
      </c>
      <c r="Y29" s="145">
        <v>0</v>
      </c>
      <c r="Z29" s="145">
        <v>0</v>
      </c>
      <c r="AA29" s="145">
        <v>0</v>
      </c>
      <c r="AB29" s="145">
        <v>0</v>
      </c>
      <c r="AC29" s="145">
        <v>77423487.090000004</v>
      </c>
      <c r="AD29" s="145">
        <v>0</v>
      </c>
      <c r="AE29" s="145">
        <v>0</v>
      </c>
      <c r="AF29" s="145">
        <v>0</v>
      </c>
      <c r="AG29" s="154">
        <v>0</v>
      </c>
      <c r="AH29" s="154">
        <v>0</v>
      </c>
      <c r="AI29" s="154">
        <v>0</v>
      </c>
      <c r="AJ29" s="154">
        <v>0</v>
      </c>
      <c r="AK29" s="154">
        <v>0</v>
      </c>
      <c r="AL29" s="154">
        <v>0</v>
      </c>
      <c r="AM29" s="154">
        <v>0</v>
      </c>
      <c r="AN29" s="154">
        <v>0</v>
      </c>
      <c r="AO29" s="154">
        <v>156405848.38999999</v>
      </c>
      <c r="AP29" s="154">
        <v>0</v>
      </c>
      <c r="AQ29" s="154">
        <v>0</v>
      </c>
      <c r="AR29" s="154">
        <v>0</v>
      </c>
      <c r="AS29" s="154">
        <v>0</v>
      </c>
      <c r="AT29" s="154">
        <v>0</v>
      </c>
      <c r="AU29" s="154">
        <v>0</v>
      </c>
      <c r="AV29" s="154">
        <v>0</v>
      </c>
      <c r="AW29" s="154">
        <v>0</v>
      </c>
    </row>
    <row r="30" spans="2:49" x14ac:dyDescent="0.2">
      <c r="B30" s="27" t="s">
        <v>60</v>
      </c>
      <c r="C30" s="145">
        <v>0</v>
      </c>
      <c r="D30" s="145">
        <v>0</v>
      </c>
      <c r="E30" s="145">
        <v>0</v>
      </c>
      <c r="F30" s="145">
        <v>87242050.959999993</v>
      </c>
      <c r="G30" s="145">
        <v>87242050.959999993</v>
      </c>
      <c r="H30" s="145">
        <v>0</v>
      </c>
      <c r="I30" s="145">
        <v>0</v>
      </c>
      <c r="J30" s="154">
        <v>0</v>
      </c>
      <c r="K30" s="154">
        <v>0</v>
      </c>
      <c r="L30" s="154">
        <v>0</v>
      </c>
      <c r="M30" s="154">
        <v>0</v>
      </c>
      <c r="N30" s="154">
        <v>0</v>
      </c>
      <c r="O30" s="154">
        <v>0</v>
      </c>
      <c r="P30" s="154">
        <v>0</v>
      </c>
      <c r="Q30" s="154">
        <v>0</v>
      </c>
      <c r="R30" s="154">
        <v>0</v>
      </c>
      <c r="S30" s="154">
        <v>27998336.489999998</v>
      </c>
      <c r="T30" s="154">
        <v>0</v>
      </c>
      <c r="U30" s="145">
        <v>0</v>
      </c>
      <c r="V30" s="145">
        <v>0</v>
      </c>
      <c r="W30" s="145">
        <v>108594656.36</v>
      </c>
      <c r="X30" s="154">
        <v>0</v>
      </c>
      <c r="Y30" s="145">
        <v>0</v>
      </c>
      <c r="Z30" s="145">
        <v>0</v>
      </c>
      <c r="AA30" s="145">
        <v>0</v>
      </c>
      <c r="AB30" s="145">
        <v>0</v>
      </c>
      <c r="AC30" s="145">
        <v>0</v>
      </c>
      <c r="AD30" s="145">
        <v>0</v>
      </c>
      <c r="AE30" s="145">
        <v>213927707.19999999</v>
      </c>
      <c r="AF30" s="145">
        <v>0</v>
      </c>
      <c r="AG30" s="154">
        <v>0</v>
      </c>
      <c r="AH30" s="154">
        <v>0</v>
      </c>
      <c r="AI30" s="154">
        <v>0</v>
      </c>
      <c r="AJ30" s="154">
        <v>0</v>
      </c>
      <c r="AK30" s="154">
        <v>0</v>
      </c>
      <c r="AL30" s="154">
        <v>0</v>
      </c>
      <c r="AM30" s="154">
        <v>0</v>
      </c>
      <c r="AN30" s="154">
        <v>0</v>
      </c>
      <c r="AO30" s="154">
        <v>0</v>
      </c>
      <c r="AP30" s="154">
        <v>0</v>
      </c>
      <c r="AQ30" s="154">
        <f>SUM([9]Planilha1!$D$22:$D$24)</f>
        <v>196837893.11000001</v>
      </c>
      <c r="AR30" s="154">
        <v>0</v>
      </c>
      <c r="AS30" s="154">
        <v>0</v>
      </c>
      <c r="AT30" s="154">
        <v>0</v>
      </c>
      <c r="AU30" s="154">
        <v>0</v>
      </c>
      <c r="AV30" s="154">
        <v>0</v>
      </c>
      <c r="AW30" s="154">
        <v>0</v>
      </c>
    </row>
    <row r="31" spans="2:49" x14ac:dyDescent="0.2">
      <c r="B31" s="152" t="s">
        <v>51</v>
      </c>
      <c r="C31" s="145">
        <v>275640336.05000001</v>
      </c>
      <c r="D31" s="145">
        <v>373043353.31999999</v>
      </c>
      <c r="E31" s="145">
        <v>753717210.67999995</v>
      </c>
      <c r="F31" s="145">
        <v>306859171.10000002</v>
      </c>
      <c r="G31" s="145">
        <v>306859171.10000002</v>
      </c>
      <c r="H31" s="145">
        <v>515818071.37</v>
      </c>
      <c r="I31" s="145">
        <v>317663046.14999998</v>
      </c>
      <c r="J31" s="154">
        <v>444553396.31999999</v>
      </c>
      <c r="K31" s="154">
        <v>940516458.57000005</v>
      </c>
      <c r="L31" s="160">
        <v>340285852.49000001</v>
      </c>
      <c r="M31" s="154">
        <v>363752029.35000002</v>
      </c>
      <c r="N31" s="154">
        <v>15458667007.859999</v>
      </c>
      <c r="O31" s="154">
        <v>13596307105.93</v>
      </c>
      <c r="P31" s="154">
        <v>903778776.04999995</v>
      </c>
      <c r="Q31" s="154">
        <v>364456084.77999997</v>
      </c>
      <c r="R31" s="154">
        <v>391015154.35000002</v>
      </c>
      <c r="S31" s="154">
        <v>379689928.25</v>
      </c>
      <c r="T31" s="154">
        <v>394055758.62</v>
      </c>
      <c r="U31" s="145">
        <v>382646341.18000001</v>
      </c>
      <c r="V31" s="145">
        <v>499938742.60000002</v>
      </c>
      <c r="W31" s="145">
        <v>495045937.69999999</v>
      </c>
      <c r="X31" s="154">
        <v>483162847.73000002</v>
      </c>
      <c r="Y31" s="145">
        <v>497108015.14999998</v>
      </c>
      <c r="Z31" s="145">
        <v>101388310140.44002</v>
      </c>
      <c r="AA31" s="145">
        <v>139354095.66999999</v>
      </c>
      <c r="AB31" s="145">
        <v>257353958.24000001</v>
      </c>
      <c r="AC31" s="145">
        <v>134027532.09999999</v>
      </c>
      <c r="AD31" s="145">
        <v>997839261.02999997</v>
      </c>
      <c r="AE31" s="145">
        <v>135174235.72999999</v>
      </c>
      <c r="AF31" s="145">
        <v>548854001.58000004</v>
      </c>
      <c r="AG31" s="154">
        <v>152318684.49000001</v>
      </c>
      <c r="AH31" s="154">
        <v>270994535.81</v>
      </c>
      <c r="AI31" s="154">
        <v>33158000948.57</v>
      </c>
      <c r="AJ31" s="154">
        <v>17074711570.900002</v>
      </c>
      <c r="AK31" s="154">
        <v>57835898.5</v>
      </c>
      <c r="AL31" s="154">
        <v>58138107.150000006</v>
      </c>
      <c r="AM31" s="154">
        <v>59103811.379999995</v>
      </c>
      <c r="AN31" s="154">
        <v>178245437.06</v>
      </c>
      <c r="AO31" s="154">
        <v>30053951369.460003</v>
      </c>
      <c r="AP31" s="154">
        <v>20068204.620000001</v>
      </c>
      <c r="AQ31" s="154">
        <f>SUM([9]Planilha1!$D$6:$D$8)</f>
        <v>605382212.91000009</v>
      </c>
      <c r="AR31" s="154">
        <v>30020285744.720005</v>
      </c>
      <c r="AS31" s="154">
        <v>20111508.23</v>
      </c>
      <c r="AT31" s="154">
        <v>70174452089.569992</v>
      </c>
      <c r="AU31" s="154">
        <v>20618215.850000001</v>
      </c>
      <c r="AV31" s="154">
        <v>19904172.949999999</v>
      </c>
      <c r="AW31" s="154">
        <v>59406842.850700006</v>
      </c>
    </row>
    <row r="32" spans="2:49" x14ac:dyDescent="0.2">
      <c r="B32" s="27" t="s">
        <v>52</v>
      </c>
      <c r="C32" s="145">
        <v>0</v>
      </c>
      <c r="D32" s="145">
        <v>0</v>
      </c>
      <c r="E32" s="145">
        <v>0</v>
      </c>
      <c r="F32" s="145">
        <v>0</v>
      </c>
      <c r="G32" s="145">
        <v>0</v>
      </c>
      <c r="H32" s="145">
        <v>0</v>
      </c>
      <c r="I32" s="145">
        <v>0</v>
      </c>
      <c r="J32" s="154">
        <v>0</v>
      </c>
      <c r="K32" s="154">
        <v>0</v>
      </c>
      <c r="L32" s="154">
        <v>0</v>
      </c>
      <c r="M32" s="154">
        <v>0</v>
      </c>
      <c r="N32" s="154">
        <v>0</v>
      </c>
      <c r="O32" s="154">
        <v>0</v>
      </c>
      <c r="P32" s="154">
        <v>0</v>
      </c>
      <c r="Q32" s="154">
        <v>0</v>
      </c>
      <c r="R32" s="154">
        <v>1401544197.4400001</v>
      </c>
      <c r="S32" s="154">
        <v>0</v>
      </c>
      <c r="T32" s="154">
        <v>0</v>
      </c>
      <c r="U32" s="145">
        <v>0</v>
      </c>
      <c r="V32" s="145">
        <v>0</v>
      </c>
      <c r="W32" s="145">
        <v>0</v>
      </c>
      <c r="X32" s="154">
        <v>0</v>
      </c>
      <c r="Y32" s="145">
        <v>0</v>
      </c>
      <c r="Z32" s="145">
        <v>0</v>
      </c>
      <c r="AA32" s="145">
        <v>0</v>
      </c>
      <c r="AB32" s="145">
        <v>0</v>
      </c>
      <c r="AC32" s="145">
        <v>0</v>
      </c>
      <c r="AD32" s="145">
        <v>477288206.67000002</v>
      </c>
      <c r="AE32" s="145">
        <v>0</v>
      </c>
      <c r="AF32" s="145">
        <v>0</v>
      </c>
      <c r="AG32" s="154">
        <v>0</v>
      </c>
      <c r="AH32" s="154">
        <v>0</v>
      </c>
      <c r="AI32" s="154">
        <v>0</v>
      </c>
      <c r="AJ32" s="154">
        <v>0</v>
      </c>
      <c r="AK32" s="154">
        <v>0</v>
      </c>
      <c r="AL32" s="154">
        <v>0</v>
      </c>
      <c r="AM32" s="154">
        <v>0</v>
      </c>
      <c r="AN32" s="154">
        <v>0</v>
      </c>
      <c r="AO32" s="154">
        <v>0</v>
      </c>
      <c r="AP32" s="154">
        <v>0</v>
      </c>
      <c r="AQ32" s="154">
        <f>[9]Planilha1!$D$25</f>
        <v>55355262.940000005</v>
      </c>
      <c r="AR32" s="154">
        <v>0</v>
      </c>
      <c r="AS32" s="154">
        <v>0</v>
      </c>
      <c r="AT32" s="154">
        <v>0</v>
      </c>
      <c r="AU32" s="154">
        <v>0</v>
      </c>
      <c r="AV32" s="154">
        <v>0</v>
      </c>
      <c r="AW32" s="154">
        <v>0</v>
      </c>
    </row>
    <row r="33" spans="2:49" x14ac:dyDescent="0.2">
      <c r="B33" s="27" t="s">
        <v>55</v>
      </c>
      <c r="C33" s="154">
        <v>0</v>
      </c>
      <c r="D33" s="154">
        <v>0</v>
      </c>
      <c r="E33" s="154">
        <v>0</v>
      </c>
      <c r="F33" s="154">
        <v>0</v>
      </c>
      <c r="G33" s="154">
        <v>0</v>
      </c>
      <c r="H33" s="154">
        <v>0</v>
      </c>
      <c r="I33" s="154">
        <v>0</v>
      </c>
      <c r="J33" s="154">
        <v>0</v>
      </c>
      <c r="K33" s="154">
        <v>0</v>
      </c>
      <c r="L33" s="154">
        <v>0</v>
      </c>
      <c r="M33" s="154">
        <v>0</v>
      </c>
      <c r="N33" s="154">
        <v>0</v>
      </c>
      <c r="O33" s="154">
        <v>0</v>
      </c>
      <c r="P33" s="154">
        <v>0</v>
      </c>
      <c r="Q33" s="154">
        <v>0</v>
      </c>
      <c r="R33" s="154">
        <v>0</v>
      </c>
      <c r="S33" s="154">
        <v>0</v>
      </c>
      <c r="T33" s="154">
        <v>0</v>
      </c>
      <c r="U33" s="145">
        <v>0</v>
      </c>
      <c r="V33" s="145">
        <v>0</v>
      </c>
      <c r="W33" s="145">
        <v>0</v>
      </c>
      <c r="X33" s="154">
        <v>0</v>
      </c>
      <c r="Y33" s="145">
        <v>0</v>
      </c>
      <c r="Z33" s="145">
        <v>0</v>
      </c>
      <c r="AA33" s="145">
        <v>0</v>
      </c>
      <c r="AB33" s="145">
        <v>0</v>
      </c>
      <c r="AC33" s="145">
        <v>0</v>
      </c>
      <c r="AD33" s="145">
        <v>0</v>
      </c>
      <c r="AE33" s="145">
        <v>0</v>
      </c>
      <c r="AF33" s="145">
        <v>0</v>
      </c>
      <c r="AG33" s="154">
        <v>0</v>
      </c>
      <c r="AH33" s="154">
        <v>0</v>
      </c>
      <c r="AI33" s="154">
        <v>0</v>
      </c>
      <c r="AJ33" s="154">
        <v>0</v>
      </c>
      <c r="AK33" s="154">
        <v>0</v>
      </c>
      <c r="AL33" s="154">
        <v>0</v>
      </c>
      <c r="AM33" s="154">
        <v>0</v>
      </c>
      <c r="AN33" s="154">
        <v>0</v>
      </c>
      <c r="AO33" s="154">
        <v>0</v>
      </c>
      <c r="AP33" s="154">
        <v>0</v>
      </c>
      <c r="AQ33" s="154">
        <v>0</v>
      </c>
      <c r="AR33" s="154">
        <v>0</v>
      </c>
      <c r="AS33" s="154">
        <v>0</v>
      </c>
      <c r="AT33" s="154">
        <v>0</v>
      </c>
      <c r="AU33" s="154">
        <v>0</v>
      </c>
      <c r="AV33" s="154">
        <v>0</v>
      </c>
      <c r="AW33" s="154">
        <v>0</v>
      </c>
    </row>
    <row r="34" spans="2:49" x14ac:dyDescent="0.2">
      <c r="C34" s="154"/>
      <c r="E34" s="154"/>
      <c r="F34" s="154"/>
      <c r="G34" s="154"/>
      <c r="H34" s="154"/>
      <c r="I34" s="154"/>
      <c r="J34" s="154"/>
      <c r="K34" s="27"/>
      <c r="L34" s="27"/>
      <c r="M34" s="27"/>
      <c r="N34" s="27"/>
      <c r="O34" s="27"/>
      <c r="P34" s="27"/>
      <c r="Q34" s="27"/>
      <c r="U34" s="145"/>
      <c r="V34" s="145"/>
      <c r="W34" s="145"/>
      <c r="X34" s="154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5"/>
      <c r="AN34" s="145"/>
      <c r="AO34" s="145"/>
      <c r="AP34" s="145"/>
      <c r="AQ34" s="145"/>
      <c r="AW34"/>
    </row>
    <row r="35" spans="2:49" x14ac:dyDescent="0.2">
      <c r="B35" s="148" t="s">
        <v>18</v>
      </c>
      <c r="C35" s="149">
        <v>11976909.210000001</v>
      </c>
      <c r="D35" s="149">
        <v>4880093.53</v>
      </c>
      <c r="E35" s="149">
        <v>5161029.91</v>
      </c>
      <c r="F35" s="149">
        <v>7628218.1600000001</v>
      </c>
      <c r="G35" s="149">
        <v>7628218.1600000001</v>
      </c>
      <c r="H35" s="149">
        <v>4053451.86</v>
      </c>
      <c r="I35" s="149">
        <v>19243041.109999999</v>
      </c>
      <c r="J35" s="149">
        <v>12365301.280000001</v>
      </c>
      <c r="K35" s="149">
        <v>53516949.32</v>
      </c>
      <c r="L35" s="149">
        <v>10824543.5</v>
      </c>
      <c r="M35" s="149">
        <v>104641512.45999999</v>
      </c>
      <c r="N35" s="149">
        <v>132904874.91</v>
      </c>
      <c r="O35" s="149">
        <v>10842928.85</v>
      </c>
      <c r="P35" s="149">
        <v>2340188.2399999998</v>
      </c>
      <c r="Q35" s="149">
        <v>11766675.880000001</v>
      </c>
      <c r="R35" s="149">
        <v>10641452.030000001</v>
      </c>
      <c r="S35" s="149">
        <v>7914175.6199999992</v>
      </c>
      <c r="T35" s="149">
        <v>8565546.25</v>
      </c>
      <c r="U35" s="149">
        <v>20216298.310000002</v>
      </c>
      <c r="V35" s="149">
        <v>10978450.83</v>
      </c>
      <c r="W35" s="149">
        <v>56759098.379999995</v>
      </c>
      <c r="X35" s="149">
        <v>247949216.94</v>
      </c>
      <c r="Y35" s="149">
        <v>125386100.01000001</v>
      </c>
      <c r="Z35" s="149">
        <v>113489541.84</v>
      </c>
      <c r="AA35" s="149">
        <v>12098401.640000001</v>
      </c>
      <c r="AB35" s="149">
        <v>6202422.1699999999</v>
      </c>
      <c r="AC35" s="149">
        <v>6262151.0099999998</v>
      </c>
      <c r="AD35" s="149">
        <v>17787479.800000001</v>
      </c>
      <c r="AE35" s="149">
        <v>6260757.5500000007</v>
      </c>
      <c r="AF35" s="149">
        <v>7398431.1499999994</v>
      </c>
      <c r="AG35" s="149">
        <v>20954159.460000001</v>
      </c>
      <c r="AH35" s="149">
        <v>10847326.870000001</v>
      </c>
      <c r="AI35" s="149">
        <v>54283025.450000003</v>
      </c>
      <c r="AJ35" s="149">
        <f>SUM(AJ36:AJ39)</f>
        <v>10123985.130000001</v>
      </c>
      <c r="AK35" s="149">
        <f>SUM(AK36:AK39)</f>
        <v>109527264.05000001</v>
      </c>
      <c r="AL35" s="149">
        <v>116972480.77</v>
      </c>
      <c r="AM35" s="149">
        <v>14134500.449999999</v>
      </c>
      <c r="AN35" s="149">
        <v>5640056.6300000008</v>
      </c>
      <c r="AO35" s="149">
        <f>SUM(AO36:AO39)</f>
        <v>5487704.3499999996</v>
      </c>
      <c r="AP35" s="149">
        <f>SUM(AP36:AP39)</f>
        <v>9753111.3499999996</v>
      </c>
      <c r="AQ35" s="149">
        <f>SUM(AQ36:AQ39)</f>
        <v>18535310.210000001</v>
      </c>
      <c r="AR35" s="149">
        <f t="shared" ref="AR35:AW35" si="3">SUM(AR36:AR39)</f>
        <v>288807156.88</v>
      </c>
      <c r="AS35" s="149">
        <f t="shared" si="3"/>
        <v>382172297.72000003</v>
      </c>
      <c r="AT35" s="149">
        <f t="shared" si="3"/>
        <v>450635125</v>
      </c>
      <c r="AU35" s="149">
        <f t="shared" si="3"/>
        <v>487734747.68000007</v>
      </c>
      <c r="AV35" s="149">
        <f t="shared" si="3"/>
        <v>777718802.43999994</v>
      </c>
      <c r="AW35" s="149">
        <f t="shared" si="3"/>
        <v>215738723.07600001</v>
      </c>
    </row>
    <row r="36" spans="2:49" x14ac:dyDescent="0.2">
      <c r="B36" s="27" t="s">
        <v>61</v>
      </c>
      <c r="C36" s="154">
        <v>0</v>
      </c>
      <c r="D36" s="154">
        <v>0</v>
      </c>
      <c r="E36" s="154">
        <v>144112.93</v>
      </c>
      <c r="F36" s="154">
        <v>87800.46</v>
      </c>
      <c r="G36" s="154">
        <v>87800.46</v>
      </c>
      <c r="H36" s="154">
        <v>0</v>
      </c>
      <c r="I36" s="154">
        <v>0</v>
      </c>
      <c r="J36" s="154">
        <v>0</v>
      </c>
      <c r="K36" s="154">
        <v>0</v>
      </c>
      <c r="L36" s="154">
        <v>0</v>
      </c>
      <c r="M36" s="154">
        <v>0</v>
      </c>
      <c r="N36" s="154">
        <v>0</v>
      </c>
      <c r="O36" s="154">
        <v>0</v>
      </c>
      <c r="P36" s="154">
        <v>91666.67</v>
      </c>
      <c r="Q36" s="154">
        <v>0</v>
      </c>
      <c r="R36" s="154">
        <v>142556.39000000001</v>
      </c>
      <c r="S36" s="154">
        <v>48260.58</v>
      </c>
      <c r="T36" s="154">
        <v>0</v>
      </c>
      <c r="U36" s="145">
        <v>0</v>
      </c>
      <c r="V36" s="145">
        <v>0</v>
      </c>
      <c r="W36" s="145">
        <v>0</v>
      </c>
      <c r="X36" s="154">
        <v>0</v>
      </c>
      <c r="Y36" s="145">
        <v>0</v>
      </c>
      <c r="Z36" s="145">
        <v>0</v>
      </c>
      <c r="AA36" s="145">
        <v>0</v>
      </c>
      <c r="AB36" s="145">
        <v>0</v>
      </c>
      <c r="AC36" s="145">
        <v>0</v>
      </c>
      <c r="AD36" s="145">
        <v>0</v>
      </c>
      <c r="AE36" s="145">
        <v>0</v>
      </c>
      <c r="AF36" s="145">
        <v>0</v>
      </c>
      <c r="AG36" s="154">
        <v>0</v>
      </c>
      <c r="AH36" s="154">
        <v>0</v>
      </c>
      <c r="AI36" s="154">
        <v>0</v>
      </c>
      <c r="AJ36" s="154">
        <v>0</v>
      </c>
      <c r="AK36" s="154">
        <v>0</v>
      </c>
      <c r="AL36" s="154">
        <v>0</v>
      </c>
      <c r="AM36" s="154">
        <v>0</v>
      </c>
      <c r="AN36" s="154">
        <v>0</v>
      </c>
      <c r="AO36" s="154">
        <v>19682.3</v>
      </c>
      <c r="AP36" s="154">
        <v>0</v>
      </c>
      <c r="AQ36" s="154">
        <v>0</v>
      </c>
      <c r="AR36" s="154">
        <v>0</v>
      </c>
      <c r="AS36" s="154">
        <v>0</v>
      </c>
      <c r="AT36" s="160">
        <v>130794.70999999999</v>
      </c>
      <c r="AU36" s="160">
        <v>0</v>
      </c>
      <c r="AV36" s="160">
        <v>0</v>
      </c>
      <c r="AW36" s="160">
        <v>0</v>
      </c>
    </row>
    <row r="37" spans="2:49" ht="12.75" customHeight="1" x14ac:dyDescent="0.2">
      <c r="B37" s="151" t="s">
        <v>63</v>
      </c>
      <c r="C37" s="154">
        <v>0</v>
      </c>
      <c r="D37" s="154">
        <v>0</v>
      </c>
      <c r="E37" s="154">
        <v>0</v>
      </c>
      <c r="F37" s="154">
        <v>0</v>
      </c>
      <c r="G37" s="154">
        <v>0</v>
      </c>
      <c r="H37" s="154">
        <v>0</v>
      </c>
      <c r="I37" s="154">
        <v>0</v>
      </c>
      <c r="J37" s="154">
        <v>0</v>
      </c>
      <c r="K37" s="154">
        <v>0</v>
      </c>
      <c r="L37" s="161">
        <v>0</v>
      </c>
      <c r="M37" s="161">
        <v>0</v>
      </c>
      <c r="N37" s="161">
        <v>0</v>
      </c>
      <c r="O37" s="161">
        <v>0</v>
      </c>
      <c r="P37" s="161">
        <v>0</v>
      </c>
      <c r="Q37" s="161">
        <v>0</v>
      </c>
      <c r="R37" s="161">
        <v>0</v>
      </c>
      <c r="S37" s="161">
        <v>0</v>
      </c>
      <c r="T37" s="161">
        <v>0</v>
      </c>
      <c r="U37" s="145">
        <v>0</v>
      </c>
      <c r="V37" s="145">
        <v>0</v>
      </c>
      <c r="W37" s="145">
        <v>0</v>
      </c>
      <c r="X37" s="154">
        <v>0</v>
      </c>
      <c r="Y37" s="145">
        <v>0</v>
      </c>
      <c r="Z37" s="145">
        <v>0</v>
      </c>
      <c r="AA37" s="145">
        <v>0</v>
      </c>
      <c r="AB37" s="145">
        <v>0</v>
      </c>
      <c r="AC37" s="145">
        <v>0</v>
      </c>
      <c r="AD37" s="145">
        <v>0</v>
      </c>
      <c r="AE37" s="145">
        <v>0</v>
      </c>
      <c r="AF37" s="145">
        <v>0</v>
      </c>
      <c r="AG37" s="154">
        <v>0</v>
      </c>
      <c r="AH37" s="154">
        <v>0</v>
      </c>
      <c r="AI37" s="154">
        <v>0</v>
      </c>
      <c r="AJ37" s="154">
        <v>0</v>
      </c>
      <c r="AK37" s="154">
        <v>0</v>
      </c>
      <c r="AL37" s="154">
        <v>0</v>
      </c>
      <c r="AM37" s="154">
        <v>0</v>
      </c>
      <c r="AN37" s="154">
        <v>0</v>
      </c>
      <c r="AO37" s="154">
        <v>0</v>
      </c>
      <c r="AP37" s="154">
        <v>0</v>
      </c>
      <c r="AQ37" s="154">
        <v>0</v>
      </c>
      <c r="AR37" s="154">
        <v>0</v>
      </c>
      <c r="AS37" s="154">
        <v>0</v>
      </c>
      <c r="AT37" s="154">
        <v>0</v>
      </c>
      <c r="AU37" s="154">
        <v>0</v>
      </c>
      <c r="AV37" s="154">
        <v>0</v>
      </c>
      <c r="AW37" s="154">
        <v>0</v>
      </c>
    </row>
    <row r="38" spans="2:49" x14ac:dyDescent="0.2">
      <c r="B38" s="27" t="s">
        <v>62</v>
      </c>
      <c r="C38" s="154">
        <v>7399056.3200000003</v>
      </c>
      <c r="D38" s="154">
        <v>1647542.47</v>
      </c>
      <c r="E38" s="154">
        <v>2724538.11</v>
      </c>
      <c r="F38" s="154">
        <v>3147278.11</v>
      </c>
      <c r="G38" s="154">
        <v>3147278.11</v>
      </c>
      <c r="H38" s="154">
        <v>1334779.81</v>
      </c>
      <c r="I38" s="154">
        <v>14163957.810000001</v>
      </c>
      <c r="J38" s="154">
        <v>8118962.5499999998</v>
      </c>
      <c r="K38" s="154">
        <v>48108981.960000001</v>
      </c>
      <c r="L38" s="154">
        <v>2563605.2000000002</v>
      </c>
      <c r="M38" s="154">
        <v>4484541.4800000004</v>
      </c>
      <c r="N38" s="154">
        <v>104232595.11999999</v>
      </c>
      <c r="O38" s="154">
        <v>7289081.5700000003</v>
      </c>
      <c r="P38" s="154">
        <v>0</v>
      </c>
      <c r="Q38" s="154">
        <v>0</v>
      </c>
      <c r="R38" s="154">
        <v>0</v>
      </c>
      <c r="S38" s="154">
        <v>3901245.28</v>
      </c>
      <c r="T38" s="154">
        <v>2554803.7400000002</v>
      </c>
      <c r="U38" s="145">
        <v>14001477.060000001</v>
      </c>
      <c r="V38" s="145">
        <v>8221103.5099999998</v>
      </c>
      <c r="W38" s="145">
        <v>51148020.859999999</v>
      </c>
      <c r="X38" s="154">
        <v>242300360.78999999</v>
      </c>
      <c r="Y38" s="145">
        <v>15483293.33</v>
      </c>
      <c r="Z38" s="179">
        <v>99878105.519999996</v>
      </c>
      <c r="AA38" s="179">
        <v>8203958.75</v>
      </c>
      <c r="AB38" s="179">
        <v>3742418.17</v>
      </c>
      <c r="AC38" s="179">
        <v>3250634.25</v>
      </c>
      <c r="AD38" s="179">
        <v>7591371.1399999997</v>
      </c>
      <c r="AE38" s="179">
        <v>3721906.08</v>
      </c>
      <c r="AF38" s="179">
        <v>2082605</v>
      </c>
      <c r="AG38" s="160">
        <v>15971383.1</v>
      </c>
      <c r="AH38" s="160">
        <v>7420882.6699999999</v>
      </c>
      <c r="AI38" s="160">
        <v>46860492.640000001</v>
      </c>
      <c r="AJ38" s="160">
        <v>3384019.66</v>
      </c>
      <c r="AK38" s="160">
        <v>4068714.8899999997</v>
      </c>
      <c r="AL38" s="160">
        <v>104059568.91</v>
      </c>
      <c r="AM38" s="160">
        <v>7443340.5099999998</v>
      </c>
      <c r="AN38" s="160">
        <v>4399020.7300000004</v>
      </c>
      <c r="AO38" s="160">
        <v>2910188.54</v>
      </c>
      <c r="AP38" s="160">
        <v>6405872.96</v>
      </c>
      <c r="AQ38" s="160">
        <v>9984239.290000001</v>
      </c>
      <c r="AR38" s="160">
        <v>283365137.46999997</v>
      </c>
      <c r="AS38" s="160">
        <v>352419601.42000002</v>
      </c>
      <c r="AT38" s="160">
        <v>443212583.25</v>
      </c>
      <c r="AU38" s="160">
        <v>482611050.17000008</v>
      </c>
      <c r="AV38" s="160">
        <v>773408498.65999997</v>
      </c>
      <c r="AW38" s="160">
        <f>SUM([8]SPOA!$P$39:$P$41)</f>
        <v>22087442.896000002</v>
      </c>
    </row>
    <row r="39" spans="2:49" x14ac:dyDescent="0.2">
      <c r="B39" s="27" t="s">
        <v>64</v>
      </c>
      <c r="C39" s="154">
        <v>4577852.8899999997</v>
      </c>
      <c r="D39" s="154">
        <v>3232551.06</v>
      </c>
      <c r="E39" s="154">
        <v>2292378.87</v>
      </c>
      <c r="F39" s="154">
        <v>4393139.59</v>
      </c>
      <c r="G39" s="154">
        <v>4393139.59</v>
      </c>
      <c r="H39" s="154">
        <v>2718672.05</v>
      </c>
      <c r="I39" s="154">
        <v>5079083.3</v>
      </c>
      <c r="J39" s="154">
        <v>4246338.7300000004</v>
      </c>
      <c r="K39" s="154">
        <v>5407967.3600000003</v>
      </c>
      <c r="L39" s="154">
        <v>8260938.2999999998</v>
      </c>
      <c r="M39" s="154">
        <v>100156970.97999999</v>
      </c>
      <c r="N39" s="154">
        <v>28672279.789999999</v>
      </c>
      <c r="O39" s="154">
        <v>3553847.28</v>
      </c>
      <c r="P39" s="154">
        <v>2248521.5699999998</v>
      </c>
      <c r="Q39" s="154">
        <v>11766675.880000001</v>
      </c>
      <c r="R39" s="154">
        <v>10498895.640000001</v>
      </c>
      <c r="S39" s="154">
        <v>3964669.76</v>
      </c>
      <c r="T39" s="154">
        <v>6010742.5099999998</v>
      </c>
      <c r="U39" s="145">
        <v>6214821.25</v>
      </c>
      <c r="V39" s="145">
        <v>2757347.32</v>
      </c>
      <c r="W39" s="145">
        <v>5611077.5199999996</v>
      </c>
      <c r="X39" s="154">
        <v>5648856.1500000004</v>
      </c>
      <c r="Y39" s="145">
        <v>109902806.68000001</v>
      </c>
      <c r="Z39" s="179">
        <v>13611436.32</v>
      </c>
      <c r="AA39" s="179">
        <v>3894442.89</v>
      </c>
      <c r="AB39" s="179">
        <v>2460004</v>
      </c>
      <c r="AC39" s="179">
        <v>3011516.76</v>
      </c>
      <c r="AD39" s="179">
        <v>10196108.66</v>
      </c>
      <c r="AE39" s="179">
        <v>2538851.4700000002</v>
      </c>
      <c r="AF39" s="179">
        <v>5315826.1499999994</v>
      </c>
      <c r="AG39" s="160">
        <v>4982776.3600000003</v>
      </c>
      <c r="AH39" s="160">
        <v>3426444.2</v>
      </c>
      <c r="AI39" s="160">
        <v>7422532.8099999996</v>
      </c>
      <c r="AJ39" s="160">
        <v>6739965.4700000007</v>
      </c>
      <c r="AK39" s="160">
        <v>105458549.16000001</v>
      </c>
      <c r="AL39" s="160">
        <v>12912911.859999999</v>
      </c>
      <c r="AM39" s="160">
        <v>6691159.9399999995</v>
      </c>
      <c r="AN39" s="160">
        <v>1241035.8999999999</v>
      </c>
      <c r="AO39" s="160">
        <v>2557833.5099999998</v>
      </c>
      <c r="AP39" s="160">
        <v>3347238.3899999997</v>
      </c>
      <c r="AQ39" s="160">
        <f>SUM([9]Planilha1!$D$43:$D$48)</f>
        <v>8551070.9200000018</v>
      </c>
      <c r="AR39" s="160">
        <v>5442019.4100000001</v>
      </c>
      <c r="AS39" s="160">
        <v>29752696.300000001</v>
      </c>
      <c r="AT39" s="160">
        <v>7291747.04</v>
      </c>
      <c r="AU39" s="160">
        <v>5123697.51</v>
      </c>
      <c r="AV39" s="160">
        <v>4310303.7799999993</v>
      </c>
      <c r="AW39" s="160">
        <v>193651280.18000001</v>
      </c>
    </row>
    <row r="40" spans="2:49" ht="13.5" thickBot="1" x14ac:dyDescent="0.25">
      <c r="C40" s="154"/>
      <c r="E40" s="154"/>
      <c r="F40" s="154"/>
      <c r="G40" s="154"/>
      <c r="H40" s="154"/>
      <c r="I40" s="154"/>
      <c r="J40" s="154"/>
      <c r="K40" s="27"/>
      <c r="L40" s="27"/>
      <c r="M40" s="27"/>
      <c r="N40" s="27"/>
      <c r="O40" s="27"/>
      <c r="P40" s="27"/>
      <c r="Q40" s="27"/>
      <c r="U40" s="27"/>
      <c r="V40" s="27"/>
      <c r="W40" s="27"/>
      <c r="X40" s="27"/>
      <c r="AW40"/>
    </row>
    <row r="41" spans="2:49" ht="13.5" thickBot="1" x14ac:dyDescent="0.25">
      <c r="B41" s="147" t="s">
        <v>7</v>
      </c>
      <c r="C41" s="159">
        <v>616886308.06999993</v>
      </c>
      <c r="D41" s="159">
        <v>476463697.77999991</v>
      </c>
      <c r="E41" s="159">
        <v>1639899828.5799997</v>
      </c>
      <c r="F41" s="159">
        <v>521537796.90000004</v>
      </c>
      <c r="G41" s="159">
        <v>519048104.56</v>
      </c>
      <c r="H41" s="159">
        <v>1074387737.95</v>
      </c>
      <c r="I41" s="159">
        <v>818375186.76999998</v>
      </c>
      <c r="J41" s="159">
        <v>909222086.95999992</v>
      </c>
      <c r="K41" s="159">
        <v>1723246511.9600003</v>
      </c>
      <c r="L41" s="159">
        <v>916265131.37</v>
      </c>
      <c r="M41" s="159">
        <v>944082828.74000001</v>
      </c>
      <c r="N41" s="150">
        <v>18004233411.540001</v>
      </c>
      <c r="O41" s="150">
        <v>13895105084.92</v>
      </c>
      <c r="P41" s="150">
        <v>1708805391.9099998</v>
      </c>
      <c r="Q41" s="150">
        <v>1107145873.1199999</v>
      </c>
      <c r="R41" s="150">
        <v>2222183353.9400001</v>
      </c>
      <c r="S41" s="150">
        <v>1072425787.9000001</v>
      </c>
      <c r="T41" s="150">
        <v>856248391.32000005</v>
      </c>
      <c r="U41" s="150">
        <v>535354160.18000001</v>
      </c>
      <c r="V41" s="150">
        <v>806116058.34000015</v>
      </c>
      <c r="W41" s="159">
        <v>1021708149.8299999</v>
      </c>
      <c r="X41" s="178">
        <v>1147260728.7800002</v>
      </c>
      <c r="Y41" s="177">
        <v>984451889.27999997</v>
      </c>
      <c r="Z41" s="177">
        <v>101867141804.74001</v>
      </c>
      <c r="AA41" s="177">
        <v>566788888.10000002</v>
      </c>
      <c r="AB41" s="177">
        <v>346139560.18000001</v>
      </c>
      <c r="AC41" s="177">
        <v>862117586.54999983</v>
      </c>
      <c r="AD41" s="177">
        <v>1783913698.98</v>
      </c>
      <c r="AE41" s="177">
        <v>1116681026.1400001</v>
      </c>
      <c r="AF41" s="177">
        <v>1084205163.5000002</v>
      </c>
      <c r="AG41" s="177">
        <v>830245409.73000002</v>
      </c>
      <c r="AH41" s="177">
        <v>717192179.83000004</v>
      </c>
      <c r="AI41" s="177">
        <v>33457918434.920002</v>
      </c>
      <c r="AJ41" s="177">
        <f>SUBTOTAL(9,AJ35,AJ26,AJ17,AJ7)</f>
        <v>17873161385.970001</v>
      </c>
      <c r="AK41" s="177">
        <f>SUBTOTAL(9,AK35,AK26,AK17,AK7)</f>
        <v>647124494.98000002</v>
      </c>
      <c r="AL41" s="177">
        <v>352597545.42000002</v>
      </c>
      <c r="AM41" s="177">
        <v>937144410.09000003</v>
      </c>
      <c r="AN41" s="177">
        <v>662974093.54999995</v>
      </c>
      <c r="AO41" s="177">
        <f>SUM(AO7,AO17,AO26,AO35)</f>
        <v>30407389040.350002</v>
      </c>
      <c r="AP41" s="177">
        <f>SUM(AP7,AP17,AP26,AP35)</f>
        <v>794869238.34000003</v>
      </c>
      <c r="AQ41" s="177">
        <f>SUM(AQ7,AQ17,AQ26,AQ35)</f>
        <v>1399330669.8600001</v>
      </c>
      <c r="AR41" s="177">
        <f t="shared" ref="AR41:AW41" si="4">SUM(AR7,AR17,AR26,AR35)</f>
        <v>30606530926.300007</v>
      </c>
      <c r="AS41" s="177">
        <f t="shared" si="4"/>
        <v>1292111007.77</v>
      </c>
      <c r="AT41" s="177">
        <f t="shared" si="4"/>
        <v>71151440464.819992</v>
      </c>
      <c r="AU41" s="177">
        <f t="shared" si="4"/>
        <v>717571814.98000002</v>
      </c>
      <c r="AV41" s="177">
        <f t="shared" si="4"/>
        <v>1668372617.8699999</v>
      </c>
      <c r="AW41" s="189">
        <f t="shared" si="4"/>
        <v>683293144.69120002</v>
      </c>
    </row>
    <row r="42" spans="2:49" x14ac:dyDescent="0.2">
      <c r="C42" s="145"/>
      <c r="E42" s="145"/>
      <c r="F42" s="145"/>
      <c r="G42" s="145"/>
      <c r="H42" s="145"/>
      <c r="I42" s="145"/>
      <c r="J42" s="145"/>
      <c r="U42" s="27"/>
      <c r="V42" s="27"/>
      <c r="W42" s="27"/>
      <c r="X42" s="27"/>
      <c r="AM42" s="165"/>
      <c r="AQ42" s="145"/>
    </row>
    <row r="43" spans="2:49" x14ac:dyDescent="0.2">
      <c r="C43" s="145"/>
      <c r="E43" s="145"/>
      <c r="F43" s="145"/>
      <c r="G43" s="145"/>
      <c r="H43" s="145"/>
      <c r="I43" s="145"/>
      <c r="J43" s="145"/>
      <c r="X43" s="27"/>
      <c r="AQ43" s="165"/>
    </row>
    <row r="44" spans="2:49" x14ac:dyDescent="0.2">
      <c r="C44" s="145"/>
      <c r="E44" s="145"/>
      <c r="F44" s="145"/>
      <c r="G44" s="145"/>
      <c r="H44" s="145"/>
      <c r="I44" s="145"/>
      <c r="J44" s="145"/>
      <c r="X44" s="27"/>
      <c r="AG44" s="145"/>
    </row>
    <row r="45" spans="2:49" x14ac:dyDescent="0.2">
      <c r="C45" s="145"/>
      <c r="E45" s="145"/>
      <c r="F45" s="145"/>
      <c r="G45" s="145"/>
      <c r="H45" s="145"/>
      <c r="I45" s="145"/>
      <c r="J45" s="145"/>
      <c r="V45" s="145"/>
      <c r="W45" s="145"/>
      <c r="X45" s="154"/>
      <c r="AG45" s="145"/>
    </row>
    <row r="46" spans="2:49" x14ac:dyDescent="0.2">
      <c r="C46" s="145"/>
      <c r="E46" s="145"/>
      <c r="F46" s="145"/>
      <c r="G46" s="145"/>
      <c r="H46" s="145"/>
      <c r="I46" s="145"/>
      <c r="J46" s="145"/>
      <c r="V46" s="165"/>
      <c r="W46" s="165"/>
      <c r="X46" s="154"/>
      <c r="Z46" s="145"/>
      <c r="AG46" s="165"/>
    </row>
    <row r="47" spans="2:49" x14ac:dyDescent="0.2">
      <c r="C47" s="145"/>
      <c r="E47" s="145"/>
      <c r="F47" s="145"/>
      <c r="G47" s="145"/>
      <c r="H47" s="145"/>
      <c r="I47" s="145"/>
      <c r="J47" s="145"/>
      <c r="W47" s="165"/>
      <c r="X47" s="154"/>
      <c r="Z47" s="145"/>
    </row>
    <row r="48" spans="2:49" x14ac:dyDescent="0.2">
      <c r="B48" s="145"/>
      <c r="C48" s="145"/>
      <c r="E48" s="145"/>
      <c r="F48" s="145"/>
      <c r="G48" s="145"/>
      <c r="H48" s="145"/>
      <c r="I48" s="145"/>
      <c r="J48" s="145"/>
      <c r="X48" s="108"/>
      <c r="Z48" s="165"/>
    </row>
    <row r="49" spans="2:24" x14ac:dyDescent="0.2">
      <c r="B49" s="145"/>
      <c r="C49" s="145"/>
      <c r="E49" s="145"/>
      <c r="F49" s="145"/>
      <c r="G49" s="145"/>
      <c r="H49" s="145"/>
      <c r="I49" s="145"/>
      <c r="J49" s="145"/>
      <c r="X49" s="27"/>
    </row>
    <row r="50" spans="2:24" x14ac:dyDescent="0.2">
      <c r="B50" s="145"/>
      <c r="C50" s="145"/>
      <c r="E50" s="145"/>
      <c r="F50" s="145"/>
      <c r="G50" s="145"/>
      <c r="H50" s="145"/>
      <c r="I50" s="145"/>
      <c r="J50" s="145"/>
      <c r="X50" s="27"/>
    </row>
    <row r="51" spans="2:24" x14ac:dyDescent="0.2">
      <c r="C51" s="145"/>
      <c r="E51" s="145"/>
      <c r="F51" s="145"/>
      <c r="G51" s="145"/>
      <c r="H51" s="145"/>
      <c r="I51" s="145"/>
      <c r="J51" s="145"/>
      <c r="X51" s="27"/>
    </row>
    <row r="52" spans="2:24" x14ac:dyDescent="0.2">
      <c r="C52" s="145"/>
      <c r="E52" s="145"/>
      <c r="F52" s="145"/>
      <c r="G52" s="145"/>
      <c r="H52" s="145"/>
      <c r="I52" s="145"/>
      <c r="J52" s="145"/>
      <c r="X52" s="27"/>
    </row>
    <row r="53" spans="2:24" x14ac:dyDescent="0.2">
      <c r="C53" s="145"/>
      <c r="E53" s="145"/>
      <c r="F53" s="145"/>
      <c r="G53" s="145"/>
      <c r="H53" s="145"/>
      <c r="I53" s="145"/>
      <c r="J53" s="145"/>
      <c r="X53" s="27"/>
    </row>
    <row r="54" spans="2:24" x14ac:dyDescent="0.2">
      <c r="C54" s="145"/>
      <c r="E54" s="145"/>
      <c r="F54" s="145"/>
      <c r="G54" s="145"/>
      <c r="H54" s="145"/>
      <c r="I54" s="145"/>
      <c r="J54" s="145"/>
      <c r="X54" s="27"/>
    </row>
    <row r="55" spans="2:24" x14ac:dyDescent="0.2">
      <c r="C55" s="145"/>
      <c r="E55" s="145"/>
      <c r="F55" s="145"/>
      <c r="G55" s="145"/>
      <c r="H55" s="145"/>
      <c r="I55" s="145"/>
      <c r="J55" s="145"/>
      <c r="X55" s="27"/>
    </row>
    <row r="56" spans="2:24" x14ac:dyDescent="0.2">
      <c r="C56" s="145"/>
      <c r="E56" s="145"/>
      <c r="F56" s="145"/>
      <c r="G56" s="145"/>
      <c r="H56" s="145"/>
      <c r="I56" s="145"/>
      <c r="J56" s="145"/>
      <c r="X56" s="27"/>
    </row>
    <row r="57" spans="2:24" x14ac:dyDescent="0.2">
      <c r="C57" s="145"/>
      <c r="E57" s="145"/>
      <c r="F57" s="145"/>
      <c r="G57" s="145"/>
      <c r="H57" s="145"/>
      <c r="I57" s="145"/>
      <c r="J57" s="145"/>
      <c r="X57" s="27"/>
    </row>
    <row r="58" spans="2:24" x14ac:dyDescent="0.2">
      <c r="C58" s="145"/>
      <c r="E58" s="145"/>
      <c r="F58" s="145"/>
      <c r="G58" s="145"/>
      <c r="H58" s="145"/>
      <c r="I58" s="145"/>
      <c r="J58" s="145"/>
      <c r="X58" s="27"/>
    </row>
    <row r="59" spans="2:24" x14ac:dyDescent="0.2">
      <c r="C59" s="145"/>
      <c r="E59" s="145"/>
      <c r="F59" s="145"/>
      <c r="G59" s="145"/>
      <c r="H59" s="145"/>
      <c r="I59" s="145"/>
      <c r="J59" s="145"/>
      <c r="X59" s="27"/>
    </row>
    <row r="60" spans="2:24" x14ac:dyDescent="0.2">
      <c r="C60" s="145"/>
      <c r="E60" s="145"/>
      <c r="F60" s="145"/>
      <c r="G60" s="145"/>
      <c r="H60" s="145"/>
      <c r="I60" s="145"/>
      <c r="J60" s="145"/>
      <c r="X60" s="27"/>
    </row>
    <row r="61" spans="2:24" x14ac:dyDescent="0.2">
      <c r="C61" s="145"/>
      <c r="E61" s="145"/>
      <c r="F61" s="145"/>
      <c r="G61" s="145"/>
      <c r="H61" s="145"/>
      <c r="I61" s="145"/>
      <c r="J61" s="145"/>
      <c r="X61" s="27"/>
    </row>
    <row r="62" spans="2:24" x14ac:dyDescent="0.2">
      <c r="C62" s="145"/>
      <c r="E62" s="145"/>
      <c r="F62" s="145"/>
      <c r="G62" s="145"/>
      <c r="H62" s="145"/>
      <c r="I62" s="145"/>
      <c r="J62" s="145"/>
      <c r="X62" s="27"/>
    </row>
    <row r="63" spans="2:24" x14ac:dyDescent="0.2">
      <c r="C63" s="145"/>
      <c r="E63" s="145"/>
      <c r="F63" s="145"/>
      <c r="G63" s="145"/>
      <c r="H63" s="145"/>
      <c r="I63" s="145"/>
      <c r="J63" s="145"/>
      <c r="X63" s="27"/>
    </row>
    <row r="64" spans="2:24" x14ac:dyDescent="0.2">
      <c r="C64" s="145"/>
      <c r="E64" s="145"/>
      <c r="F64" s="145"/>
      <c r="G64" s="145"/>
      <c r="H64" s="145"/>
      <c r="I64" s="145"/>
      <c r="J64" s="145"/>
      <c r="X64" s="27"/>
    </row>
    <row r="65" spans="3:24" x14ac:dyDescent="0.2">
      <c r="C65" s="145"/>
      <c r="E65" s="145"/>
      <c r="F65" s="145"/>
      <c r="G65" s="145"/>
      <c r="H65" s="145"/>
      <c r="I65" s="145"/>
      <c r="J65" s="145"/>
      <c r="X65" s="27"/>
    </row>
    <row r="66" spans="3:24" x14ac:dyDescent="0.2">
      <c r="C66" s="145"/>
      <c r="E66" s="145"/>
      <c r="F66" s="145"/>
      <c r="G66" s="145"/>
      <c r="H66" s="145"/>
      <c r="I66" s="145"/>
      <c r="J66" s="145"/>
      <c r="X66" s="27"/>
    </row>
    <row r="67" spans="3:24" x14ac:dyDescent="0.2">
      <c r="C67" s="145"/>
      <c r="E67" s="145"/>
      <c r="F67" s="145"/>
      <c r="G67" s="145"/>
      <c r="H67" s="145"/>
      <c r="I67" s="145"/>
      <c r="J67" s="145"/>
      <c r="X67" s="27"/>
    </row>
    <row r="68" spans="3:24" x14ac:dyDescent="0.2">
      <c r="C68" s="145"/>
      <c r="E68" s="145"/>
      <c r="F68" s="145"/>
      <c r="G68" s="145"/>
      <c r="H68" s="145"/>
      <c r="I68" s="145"/>
      <c r="J68" s="145"/>
      <c r="X68" s="27"/>
    </row>
    <row r="69" spans="3:24" x14ac:dyDescent="0.2">
      <c r="C69" s="145"/>
      <c r="E69" s="145"/>
      <c r="F69" s="145"/>
      <c r="G69" s="145"/>
      <c r="H69" s="145"/>
      <c r="I69" s="145"/>
      <c r="J69" s="145"/>
      <c r="X69" s="27"/>
    </row>
    <row r="70" spans="3:24" x14ac:dyDescent="0.2">
      <c r="C70" s="145"/>
      <c r="E70" s="145"/>
      <c r="F70" s="145"/>
      <c r="G70" s="145"/>
      <c r="H70" s="145"/>
      <c r="I70" s="145"/>
      <c r="J70" s="145"/>
      <c r="X70" s="27"/>
    </row>
    <row r="71" spans="3:24" x14ac:dyDescent="0.2">
      <c r="C71" s="145"/>
      <c r="E71" s="145"/>
      <c r="F71" s="145"/>
      <c r="G71" s="145"/>
      <c r="H71" s="145"/>
      <c r="I71" s="145"/>
      <c r="J71" s="145"/>
      <c r="X71" s="27"/>
    </row>
    <row r="72" spans="3:24" x14ac:dyDescent="0.2">
      <c r="C72" s="145"/>
      <c r="E72" s="145"/>
      <c r="F72" s="145"/>
      <c r="G72" s="145"/>
      <c r="H72" s="145"/>
      <c r="I72" s="145"/>
      <c r="J72" s="145"/>
      <c r="X72" s="27"/>
    </row>
    <row r="73" spans="3:24" x14ac:dyDescent="0.2">
      <c r="C73" s="145"/>
      <c r="E73" s="145"/>
      <c r="F73" s="145"/>
      <c r="G73" s="145"/>
      <c r="H73" s="145"/>
      <c r="I73" s="145"/>
      <c r="J73" s="145"/>
      <c r="X73" s="27"/>
    </row>
    <row r="74" spans="3:24" x14ac:dyDescent="0.2">
      <c r="C74" s="145"/>
      <c r="E74" s="145"/>
      <c r="F74" s="145"/>
      <c r="G74" s="145"/>
      <c r="H74" s="145"/>
      <c r="I74" s="145"/>
      <c r="J74" s="145"/>
      <c r="X74" s="27"/>
    </row>
    <row r="75" spans="3:24" x14ac:dyDescent="0.2">
      <c r="C75" s="145"/>
      <c r="E75" s="145"/>
      <c r="F75" s="145"/>
      <c r="G75" s="145"/>
      <c r="H75" s="145"/>
      <c r="I75" s="145"/>
      <c r="J75" s="145"/>
      <c r="X75" s="27"/>
    </row>
    <row r="76" spans="3:24" x14ac:dyDescent="0.2">
      <c r="C76" s="145"/>
      <c r="E76" s="145"/>
      <c r="F76" s="145"/>
      <c r="G76" s="145"/>
      <c r="H76" s="145"/>
      <c r="I76" s="145"/>
      <c r="J76" s="145"/>
      <c r="X76" s="27"/>
    </row>
    <row r="77" spans="3:24" x14ac:dyDescent="0.2">
      <c r="C77" s="145"/>
      <c r="E77" s="145"/>
      <c r="F77" s="145"/>
      <c r="G77" s="145"/>
      <c r="H77" s="145"/>
      <c r="I77" s="145"/>
      <c r="J77" s="145"/>
      <c r="X77" s="27"/>
    </row>
    <row r="78" spans="3:24" x14ac:dyDescent="0.2">
      <c r="C78" s="145"/>
      <c r="E78" s="145"/>
      <c r="F78" s="145"/>
      <c r="G78" s="145"/>
      <c r="H78" s="145"/>
      <c r="I78" s="145"/>
      <c r="J78" s="145"/>
      <c r="X78" s="27"/>
    </row>
    <row r="79" spans="3:24" x14ac:dyDescent="0.2">
      <c r="C79" s="145"/>
      <c r="E79" s="145"/>
      <c r="F79" s="145"/>
      <c r="G79" s="145"/>
      <c r="H79" s="145"/>
      <c r="I79" s="145"/>
      <c r="J79" s="145"/>
      <c r="X79" s="27"/>
    </row>
    <row r="80" spans="3:24" x14ac:dyDescent="0.2">
      <c r="C80" s="145"/>
      <c r="E80" s="145"/>
      <c r="F80" s="145"/>
      <c r="G80" s="145"/>
      <c r="H80" s="145"/>
      <c r="I80" s="145"/>
      <c r="J80" s="145"/>
      <c r="X80" s="27"/>
    </row>
    <row r="81" spans="3:25" x14ac:dyDescent="0.2">
      <c r="C81" s="145"/>
      <c r="E81" s="145"/>
      <c r="F81" s="145"/>
      <c r="G81" s="145"/>
      <c r="H81" s="145"/>
      <c r="I81" s="145"/>
      <c r="J81" s="145"/>
      <c r="X81" s="27"/>
    </row>
    <row r="82" spans="3:25" x14ac:dyDescent="0.2">
      <c r="C82" s="145"/>
      <c r="E82" s="145"/>
      <c r="F82" s="145"/>
      <c r="G82" s="145"/>
      <c r="H82" s="145"/>
      <c r="I82" s="145"/>
      <c r="J82" s="145"/>
      <c r="X82" s="27"/>
    </row>
    <row r="83" spans="3:25" x14ac:dyDescent="0.2">
      <c r="C83" s="145"/>
      <c r="E83" s="145"/>
      <c r="F83" s="145"/>
      <c r="G83" s="145"/>
      <c r="H83" s="145"/>
      <c r="I83" s="145"/>
      <c r="J83" s="145"/>
      <c r="X83" s="27"/>
    </row>
    <row r="84" spans="3:25" x14ac:dyDescent="0.2">
      <c r="C84" s="145"/>
      <c r="E84" s="145"/>
      <c r="F84" s="145"/>
      <c r="G84" s="145"/>
      <c r="H84" s="145"/>
      <c r="I84" s="145"/>
      <c r="J84" s="145"/>
      <c r="X84" s="27"/>
    </row>
    <row r="85" spans="3:25" x14ac:dyDescent="0.2">
      <c r="C85" s="145"/>
      <c r="E85" s="145"/>
      <c r="F85" s="145"/>
      <c r="G85" s="145"/>
      <c r="H85" s="145"/>
      <c r="I85" s="145"/>
      <c r="J85" s="145"/>
      <c r="X85" s="27"/>
    </row>
    <row r="86" spans="3:25" x14ac:dyDescent="0.2">
      <c r="C86" s="145"/>
      <c r="E86" s="145"/>
      <c r="F86" s="145"/>
      <c r="G86" s="145"/>
      <c r="H86" s="145"/>
      <c r="I86" s="145"/>
      <c r="J86" s="145"/>
      <c r="X86" s="27"/>
      <c r="Y86" s="176"/>
    </row>
    <row r="87" spans="3:25" x14ac:dyDescent="0.2">
      <c r="C87" s="145"/>
      <c r="E87" s="145"/>
      <c r="F87" s="145"/>
      <c r="G87" s="145"/>
      <c r="H87" s="145"/>
      <c r="I87" s="145"/>
      <c r="J87" s="145"/>
      <c r="X87" s="27"/>
      <c r="Y87" s="176"/>
    </row>
    <row r="88" spans="3:25" x14ac:dyDescent="0.2">
      <c r="C88" s="145"/>
      <c r="E88" s="145"/>
      <c r="F88" s="145"/>
      <c r="G88" s="145"/>
      <c r="H88" s="145"/>
      <c r="I88" s="145"/>
      <c r="J88" s="145"/>
      <c r="X88" s="27"/>
      <c r="Y88" s="176"/>
    </row>
    <row r="89" spans="3:25" x14ac:dyDescent="0.2">
      <c r="C89" s="145"/>
      <c r="E89" s="145"/>
      <c r="F89" s="145"/>
      <c r="G89" s="145"/>
      <c r="H89" s="145"/>
      <c r="I89" s="145"/>
      <c r="J89" s="145"/>
      <c r="X89" s="27"/>
      <c r="Y89" s="176"/>
    </row>
    <row r="90" spans="3:25" x14ac:dyDescent="0.2">
      <c r="C90" s="145"/>
      <c r="E90" s="145"/>
      <c r="F90" s="145"/>
      <c r="G90" s="145"/>
      <c r="H90" s="145"/>
      <c r="I90" s="145"/>
      <c r="J90" s="145"/>
      <c r="X90" s="27"/>
    </row>
    <row r="91" spans="3:25" x14ac:dyDescent="0.2">
      <c r="C91" s="145"/>
      <c r="E91" s="145"/>
      <c r="F91" s="145"/>
      <c r="G91" s="145"/>
      <c r="H91" s="145"/>
      <c r="I91" s="145"/>
      <c r="J91" s="145"/>
      <c r="X91" s="27"/>
    </row>
    <row r="92" spans="3:25" x14ac:dyDescent="0.2">
      <c r="C92" s="145"/>
      <c r="E92" s="145"/>
      <c r="F92" s="145"/>
      <c r="G92" s="145"/>
      <c r="H92" s="145"/>
      <c r="I92" s="145"/>
      <c r="J92" s="145"/>
      <c r="X92" s="27"/>
    </row>
    <row r="93" spans="3:25" x14ac:dyDescent="0.2">
      <c r="C93" s="145"/>
      <c r="E93" s="145"/>
      <c r="F93" s="145"/>
      <c r="G93" s="145"/>
      <c r="H93" s="145"/>
      <c r="I93" s="145"/>
      <c r="J93" s="145"/>
      <c r="X93" s="27"/>
    </row>
    <row r="94" spans="3:25" x14ac:dyDescent="0.2">
      <c r="C94" s="145"/>
      <c r="E94" s="145"/>
      <c r="F94" s="145"/>
      <c r="G94" s="145"/>
      <c r="H94" s="145"/>
      <c r="I94" s="145"/>
      <c r="J94" s="145"/>
      <c r="X94" s="27"/>
    </row>
    <row r="95" spans="3:25" x14ac:dyDescent="0.2">
      <c r="C95" s="145"/>
      <c r="E95" s="145"/>
      <c r="F95" s="145"/>
      <c r="G95" s="145"/>
      <c r="H95" s="145"/>
      <c r="I95" s="145"/>
      <c r="J95" s="145"/>
      <c r="X95" s="27"/>
    </row>
    <row r="96" spans="3:25" x14ac:dyDescent="0.2">
      <c r="C96" s="145"/>
      <c r="E96" s="145"/>
      <c r="F96" s="145"/>
      <c r="G96" s="145"/>
      <c r="H96" s="145"/>
      <c r="I96" s="145"/>
      <c r="J96" s="145"/>
      <c r="X96" s="27"/>
    </row>
    <row r="97" spans="3:24" x14ac:dyDescent="0.2">
      <c r="C97" s="145"/>
      <c r="E97" s="145"/>
      <c r="F97" s="145"/>
      <c r="G97" s="145"/>
      <c r="H97" s="145"/>
      <c r="I97" s="145"/>
      <c r="J97" s="145"/>
      <c r="X97" s="27"/>
    </row>
    <row r="98" spans="3:24" x14ac:dyDescent="0.2">
      <c r="C98" s="145"/>
      <c r="E98" s="145"/>
      <c r="F98" s="145"/>
      <c r="G98" s="145"/>
      <c r="H98" s="145"/>
      <c r="I98" s="145"/>
      <c r="J98" s="145"/>
      <c r="X98" s="27"/>
    </row>
    <row r="99" spans="3:24" x14ac:dyDescent="0.2">
      <c r="C99" s="145"/>
      <c r="E99" s="145"/>
      <c r="F99" s="145"/>
      <c r="G99" s="145"/>
      <c r="H99" s="145"/>
      <c r="I99" s="145"/>
      <c r="J99" s="145"/>
      <c r="X99" s="27"/>
    </row>
    <row r="100" spans="3:24" x14ac:dyDescent="0.2">
      <c r="C100" s="145"/>
      <c r="E100" s="145"/>
      <c r="F100" s="145"/>
      <c r="G100" s="145"/>
      <c r="H100" s="145"/>
      <c r="I100" s="145"/>
      <c r="J100" s="145"/>
      <c r="X100" s="27"/>
    </row>
    <row r="101" spans="3:24" x14ac:dyDescent="0.2">
      <c r="C101" s="145"/>
      <c r="E101" s="145"/>
      <c r="F101" s="145"/>
      <c r="G101" s="145"/>
      <c r="H101" s="145"/>
      <c r="I101" s="145"/>
      <c r="J101" s="145"/>
      <c r="X101" s="27"/>
    </row>
    <row r="102" spans="3:24" x14ac:dyDescent="0.2">
      <c r="C102" s="145"/>
      <c r="E102" s="145"/>
      <c r="F102" s="145"/>
      <c r="G102" s="145"/>
      <c r="H102" s="145"/>
      <c r="I102" s="145"/>
      <c r="J102" s="145"/>
      <c r="X102" s="27"/>
    </row>
    <row r="103" spans="3:24" x14ac:dyDescent="0.2">
      <c r="C103" s="145"/>
      <c r="E103" s="145"/>
      <c r="F103" s="145"/>
      <c r="G103" s="145"/>
      <c r="H103" s="145"/>
      <c r="I103" s="145"/>
      <c r="J103" s="145"/>
      <c r="X103" s="27"/>
    </row>
    <row r="104" spans="3:24" x14ac:dyDescent="0.2">
      <c r="C104" s="145"/>
      <c r="E104" s="145"/>
      <c r="F104" s="145"/>
      <c r="G104" s="145"/>
      <c r="H104" s="145"/>
      <c r="I104" s="145"/>
      <c r="J104" s="145"/>
      <c r="X104" s="27"/>
    </row>
    <row r="105" spans="3:24" x14ac:dyDescent="0.2">
      <c r="C105" s="145"/>
      <c r="E105" s="145"/>
      <c r="F105" s="145"/>
      <c r="G105" s="145"/>
      <c r="H105" s="145"/>
      <c r="I105" s="145"/>
      <c r="J105" s="145"/>
      <c r="X105" s="27"/>
    </row>
    <row r="106" spans="3:24" x14ac:dyDescent="0.2">
      <c r="C106" s="145"/>
      <c r="E106" s="145"/>
      <c r="F106" s="145"/>
      <c r="G106" s="145"/>
      <c r="H106" s="145"/>
      <c r="I106" s="145"/>
      <c r="J106" s="145"/>
      <c r="X106" s="27"/>
    </row>
    <row r="107" spans="3:24" x14ac:dyDescent="0.2">
      <c r="C107" s="145"/>
      <c r="E107" s="145"/>
      <c r="F107" s="145"/>
      <c r="G107" s="145"/>
      <c r="H107" s="145"/>
      <c r="I107" s="145"/>
      <c r="J107" s="145"/>
      <c r="X107" s="27"/>
    </row>
    <row r="108" spans="3:24" x14ac:dyDescent="0.2">
      <c r="C108" s="145"/>
      <c r="E108" s="145"/>
      <c r="F108" s="145"/>
      <c r="G108" s="145"/>
      <c r="H108" s="145"/>
      <c r="I108" s="145"/>
      <c r="J108" s="145"/>
      <c r="X108" s="27"/>
    </row>
    <row r="109" spans="3:24" x14ac:dyDescent="0.2">
      <c r="C109" s="145"/>
      <c r="E109" s="145"/>
      <c r="F109" s="145"/>
      <c r="G109" s="145"/>
      <c r="H109" s="145"/>
      <c r="I109" s="145"/>
      <c r="J109" s="145"/>
      <c r="X109" s="27"/>
    </row>
    <row r="110" spans="3:24" x14ac:dyDescent="0.2">
      <c r="C110" s="145"/>
      <c r="E110" s="145"/>
      <c r="F110" s="145"/>
      <c r="G110" s="145"/>
      <c r="H110" s="145"/>
      <c r="I110" s="145"/>
      <c r="J110" s="145"/>
      <c r="X110" s="27"/>
    </row>
    <row r="111" spans="3:24" x14ac:dyDescent="0.2">
      <c r="C111" s="145"/>
      <c r="E111" s="145"/>
      <c r="F111" s="145"/>
      <c r="G111" s="145"/>
      <c r="H111" s="145"/>
      <c r="I111" s="145"/>
      <c r="J111" s="145"/>
      <c r="X111" s="27"/>
    </row>
    <row r="112" spans="3:24" x14ac:dyDescent="0.2">
      <c r="C112" s="145"/>
      <c r="E112" s="145"/>
      <c r="F112" s="145"/>
      <c r="G112" s="145"/>
      <c r="H112" s="145"/>
      <c r="I112" s="145"/>
      <c r="J112" s="145"/>
      <c r="X112" s="27"/>
    </row>
    <row r="113" spans="3:24" x14ac:dyDescent="0.2">
      <c r="C113" s="145"/>
      <c r="E113" s="145"/>
      <c r="F113" s="145"/>
      <c r="G113" s="145"/>
      <c r="H113" s="145"/>
      <c r="I113" s="145"/>
      <c r="J113" s="145"/>
      <c r="X113" s="27"/>
    </row>
    <row r="114" spans="3:24" x14ac:dyDescent="0.2">
      <c r="C114" s="145"/>
      <c r="E114" s="145"/>
      <c r="F114" s="145"/>
      <c r="G114" s="145"/>
      <c r="H114" s="145"/>
      <c r="I114" s="145"/>
      <c r="J114" s="145"/>
    </row>
    <row r="115" spans="3:24" x14ac:dyDescent="0.2">
      <c r="C115" s="145"/>
      <c r="E115" s="145"/>
      <c r="F115" s="145"/>
      <c r="G115" s="145"/>
      <c r="H115" s="145"/>
      <c r="I115" s="145"/>
      <c r="J115" s="145"/>
    </row>
    <row r="116" spans="3:24" x14ac:dyDescent="0.2">
      <c r="C116" s="145"/>
      <c r="E116" s="145"/>
      <c r="F116" s="145"/>
      <c r="G116" s="145"/>
      <c r="H116" s="145"/>
      <c r="I116" s="145"/>
      <c r="J116" s="145"/>
    </row>
    <row r="117" spans="3:24" x14ac:dyDescent="0.2">
      <c r="C117" s="145"/>
      <c r="E117" s="145"/>
      <c r="F117" s="145"/>
      <c r="G117" s="145"/>
      <c r="H117" s="145"/>
      <c r="I117" s="145"/>
      <c r="J117" s="145"/>
    </row>
    <row r="118" spans="3:24" x14ac:dyDescent="0.2">
      <c r="C118" s="145"/>
      <c r="E118" s="145"/>
      <c r="F118" s="145"/>
      <c r="G118" s="145"/>
      <c r="H118" s="145"/>
      <c r="I118" s="145"/>
      <c r="J118" s="145"/>
    </row>
    <row r="119" spans="3:24" x14ac:dyDescent="0.2">
      <c r="C119" s="145"/>
      <c r="E119" s="145"/>
      <c r="F119" s="145"/>
      <c r="G119" s="145"/>
      <c r="H119" s="145"/>
      <c r="I119" s="145"/>
      <c r="J119" s="145"/>
    </row>
    <row r="120" spans="3:24" x14ac:dyDescent="0.2">
      <c r="C120" s="145"/>
      <c r="E120" s="145"/>
      <c r="F120" s="145"/>
      <c r="G120" s="145"/>
      <c r="H120" s="145"/>
      <c r="I120" s="145"/>
      <c r="J120" s="145"/>
    </row>
    <row r="121" spans="3:24" x14ac:dyDescent="0.2">
      <c r="C121" s="145"/>
      <c r="E121" s="145"/>
      <c r="F121" s="145"/>
      <c r="G121" s="145"/>
      <c r="H121" s="145"/>
      <c r="I121" s="145"/>
      <c r="J121" s="145"/>
    </row>
    <row r="122" spans="3:24" x14ac:dyDescent="0.2">
      <c r="C122" s="145"/>
      <c r="E122" s="145"/>
      <c r="F122" s="145"/>
      <c r="G122" s="145"/>
      <c r="H122" s="145"/>
      <c r="I122" s="145"/>
      <c r="J122" s="145"/>
    </row>
    <row r="123" spans="3:24" x14ac:dyDescent="0.2">
      <c r="C123" s="145"/>
      <c r="E123" s="145"/>
      <c r="F123" s="145"/>
      <c r="G123" s="145"/>
      <c r="H123" s="145"/>
      <c r="I123" s="145"/>
      <c r="J123" s="145"/>
    </row>
    <row r="124" spans="3:24" x14ac:dyDescent="0.2">
      <c r="C124" s="145"/>
      <c r="E124" s="145"/>
      <c r="F124" s="145"/>
      <c r="G124" s="145"/>
      <c r="H124" s="145"/>
      <c r="I124" s="145"/>
      <c r="J124" s="145"/>
    </row>
    <row r="125" spans="3:24" x14ac:dyDescent="0.2">
      <c r="C125" s="145"/>
      <c r="E125" s="145"/>
      <c r="F125" s="145"/>
      <c r="G125" s="145"/>
      <c r="H125" s="145"/>
      <c r="I125" s="145"/>
      <c r="J125" s="145"/>
    </row>
    <row r="126" spans="3:24" x14ac:dyDescent="0.2">
      <c r="C126" s="145"/>
      <c r="E126" s="145"/>
      <c r="F126" s="145"/>
      <c r="G126" s="145"/>
      <c r="H126" s="145"/>
      <c r="I126" s="145"/>
      <c r="J126" s="145"/>
    </row>
    <row r="127" spans="3:24" x14ac:dyDescent="0.2">
      <c r="C127" s="145"/>
      <c r="E127" s="145"/>
      <c r="F127" s="145"/>
      <c r="G127" s="145"/>
      <c r="H127" s="145"/>
      <c r="I127" s="145"/>
      <c r="J127" s="145"/>
    </row>
    <row r="128" spans="3:24" x14ac:dyDescent="0.2">
      <c r="C128" s="145"/>
      <c r="E128" s="145"/>
      <c r="F128" s="145"/>
      <c r="G128" s="145"/>
      <c r="H128" s="145"/>
      <c r="I128" s="145"/>
      <c r="J128" s="145"/>
    </row>
    <row r="129" spans="3:10" x14ac:dyDescent="0.2">
      <c r="C129" s="145"/>
      <c r="E129" s="145"/>
      <c r="F129" s="145"/>
      <c r="G129" s="145"/>
      <c r="H129" s="145"/>
      <c r="I129" s="145"/>
      <c r="J129" s="145"/>
    </row>
    <row r="130" spans="3:10" x14ac:dyDescent="0.2">
      <c r="C130" s="145"/>
      <c r="E130" s="145"/>
      <c r="F130" s="145"/>
      <c r="G130" s="145"/>
      <c r="H130" s="145"/>
      <c r="I130" s="145"/>
      <c r="J130" s="145"/>
    </row>
    <row r="131" spans="3:10" x14ac:dyDescent="0.2">
      <c r="C131" s="145"/>
      <c r="E131" s="145"/>
      <c r="F131" s="145"/>
      <c r="G131" s="145"/>
      <c r="H131" s="145"/>
      <c r="I131" s="145"/>
      <c r="J131" s="145"/>
    </row>
    <row r="132" spans="3:10" x14ac:dyDescent="0.2">
      <c r="C132" s="145"/>
      <c r="E132" s="145"/>
      <c r="F132" s="145"/>
      <c r="G132" s="145"/>
      <c r="H132" s="145"/>
      <c r="I132" s="145"/>
      <c r="J132" s="145"/>
    </row>
    <row r="133" spans="3:10" x14ac:dyDescent="0.2">
      <c r="C133" s="145"/>
      <c r="E133" s="145"/>
      <c r="F133" s="145"/>
      <c r="G133" s="145"/>
      <c r="H133" s="145"/>
      <c r="I133" s="145"/>
      <c r="J133" s="145"/>
    </row>
    <row r="134" spans="3:10" x14ac:dyDescent="0.2">
      <c r="C134" s="145"/>
      <c r="E134" s="145"/>
      <c r="F134" s="145"/>
      <c r="G134" s="145"/>
      <c r="H134" s="145"/>
      <c r="I134" s="145"/>
      <c r="J134" s="145"/>
    </row>
    <row r="135" spans="3:10" x14ac:dyDescent="0.2">
      <c r="C135" s="145"/>
      <c r="E135" s="145"/>
      <c r="F135" s="145"/>
      <c r="G135" s="145"/>
      <c r="H135" s="145"/>
      <c r="I135" s="145"/>
      <c r="J135" s="145"/>
    </row>
    <row r="136" spans="3:10" x14ac:dyDescent="0.2">
      <c r="C136" s="145"/>
      <c r="E136" s="145"/>
      <c r="F136" s="145"/>
      <c r="G136" s="145"/>
      <c r="H136" s="145"/>
      <c r="I136" s="145"/>
      <c r="J136" s="145"/>
    </row>
    <row r="137" spans="3:10" x14ac:dyDescent="0.2">
      <c r="C137" s="145"/>
      <c r="E137" s="145"/>
      <c r="F137" s="145"/>
      <c r="G137" s="145"/>
      <c r="H137" s="145"/>
      <c r="I137" s="145"/>
      <c r="J137" s="145"/>
    </row>
    <row r="138" spans="3:10" x14ac:dyDescent="0.2">
      <c r="C138" s="145"/>
      <c r="E138" s="145"/>
      <c r="F138" s="145"/>
      <c r="G138" s="145"/>
      <c r="H138" s="145"/>
      <c r="I138" s="145"/>
      <c r="J138" s="145"/>
    </row>
    <row r="139" spans="3:10" x14ac:dyDescent="0.2">
      <c r="C139" s="145"/>
      <c r="E139" s="145"/>
      <c r="F139" s="145"/>
      <c r="G139" s="145"/>
      <c r="H139" s="145"/>
      <c r="I139" s="145"/>
      <c r="J139" s="145"/>
    </row>
    <row r="140" spans="3:10" x14ac:dyDescent="0.2">
      <c r="C140" s="145"/>
      <c r="E140" s="145"/>
      <c r="F140" s="145"/>
      <c r="G140" s="145"/>
      <c r="H140" s="145"/>
      <c r="I140" s="145"/>
      <c r="J140" s="145"/>
    </row>
    <row r="141" spans="3:10" x14ac:dyDescent="0.2">
      <c r="C141" s="145"/>
      <c r="E141" s="145"/>
      <c r="F141" s="145"/>
      <c r="G141" s="145"/>
      <c r="H141" s="145"/>
      <c r="I141" s="145"/>
      <c r="J141" s="145"/>
    </row>
    <row r="142" spans="3:10" x14ac:dyDescent="0.2">
      <c r="C142" s="145"/>
      <c r="E142" s="145"/>
      <c r="F142" s="145"/>
      <c r="G142" s="145"/>
      <c r="H142" s="145"/>
      <c r="I142" s="145"/>
      <c r="J142" s="145"/>
    </row>
    <row r="143" spans="3:10" x14ac:dyDescent="0.2">
      <c r="C143" s="145"/>
      <c r="E143" s="145"/>
      <c r="F143" s="145"/>
      <c r="G143" s="145"/>
      <c r="H143" s="145"/>
      <c r="I143" s="145"/>
      <c r="J143" s="145"/>
    </row>
    <row r="144" spans="3:10" x14ac:dyDescent="0.2">
      <c r="C144" s="145"/>
      <c r="E144" s="145"/>
      <c r="F144" s="145"/>
      <c r="G144" s="145"/>
      <c r="H144" s="145"/>
      <c r="I144" s="145"/>
      <c r="J144" s="145"/>
    </row>
    <row r="145" spans="3:10" x14ac:dyDescent="0.2">
      <c r="C145" s="145"/>
      <c r="E145" s="145"/>
      <c r="F145" s="145"/>
      <c r="G145" s="145"/>
      <c r="H145" s="145"/>
      <c r="I145" s="145"/>
      <c r="J145" s="145"/>
    </row>
    <row r="146" spans="3:10" x14ac:dyDescent="0.2">
      <c r="C146" s="145"/>
      <c r="E146" s="145"/>
      <c r="F146" s="145"/>
      <c r="G146" s="145"/>
      <c r="H146" s="145"/>
      <c r="I146" s="145"/>
      <c r="J146" s="145"/>
    </row>
    <row r="147" spans="3:10" x14ac:dyDescent="0.2">
      <c r="C147" s="145"/>
      <c r="E147" s="145"/>
      <c r="F147" s="145"/>
      <c r="G147" s="145"/>
      <c r="H147" s="145"/>
      <c r="I147" s="145"/>
      <c r="J147" s="145"/>
    </row>
    <row r="148" spans="3:10" x14ac:dyDescent="0.2">
      <c r="C148" s="145"/>
      <c r="E148" s="145"/>
      <c r="F148" s="145"/>
      <c r="G148" s="145"/>
      <c r="H148" s="145"/>
      <c r="I148" s="145"/>
      <c r="J148" s="145"/>
    </row>
    <row r="149" spans="3:10" x14ac:dyDescent="0.2">
      <c r="C149" s="145"/>
      <c r="E149" s="145"/>
      <c r="F149" s="145"/>
      <c r="G149" s="145"/>
      <c r="H149" s="145"/>
      <c r="I149" s="145"/>
      <c r="J149" s="145"/>
    </row>
    <row r="150" spans="3:10" x14ac:dyDescent="0.2">
      <c r="C150" s="145"/>
      <c r="E150" s="145"/>
      <c r="F150" s="145"/>
      <c r="G150" s="145"/>
      <c r="H150" s="145"/>
      <c r="I150" s="145"/>
      <c r="J150" s="145"/>
    </row>
    <row r="151" spans="3:10" x14ac:dyDescent="0.2">
      <c r="C151" s="145"/>
      <c r="E151" s="145"/>
      <c r="F151" s="145"/>
      <c r="G151" s="145"/>
      <c r="H151" s="145"/>
      <c r="I151" s="145"/>
      <c r="J151" s="145"/>
    </row>
    <row r="152" spans="3:10" x14ac:dyDescent="0.2">
      <c r="C152" s="145"/>
      <c r="E152" s="145"/>
      <c r="F152" s="145"/>
      <c r="G152" s="145"/>
      <c r="H152" s="145"/>
      <c r="I152" s="145"/>
      <c r="J152" s="145"/>
    </row>
    <row r="153" spans="3:10" x14ac:dyDescent="0.2">
      <c r="C153" s="145"/>
      <c r="E153" s="145"/>
      <c r="F153" s="145"/>
      <c r="G153" s="145"/>
      <c r="H153" s="145"/>
      <c r="I153" s="145"/>
      <c r="J153" s="145"/>
    </row>
    <row r="154" spans="3:10" x14ac:dyDescent="0.2">
      <c r="C154" s="145"/>
      <c r="E154" s="145"/>
      <c r="F154" s="145"/>
      <c r="G154" s="145"/>
      <c r="H154" s="145"/>
      <c r="I154" s="145"/>
      <c r="J154" s="145"/>
    </row>
    <row r="155" spans="3:10" x14ac:dyDescent="0.2">
      <c r="C155" s="145"/>
      <c r="E155" s="145"/>
      <c r="F155" s="145"/>
      <c r="G155" s="145"/>
      <c r="H155" s="145"/>
      <c r="I155" s="145"/>
      <c r="J155" s="145"/>
    </row>
    <row r="156" spans="3:10" x14ac:dyDescent="0.2">
      <c r="C156" s="145"/>
      <c r="E156" s="145"/>
      <c r="F156" s="145"/>
      <c r="G156" s="145"/>
      <c r="H156" s="145"/>
      <c r="I156" s="145"/>
      <c r="J156" s="145"/>
    </row>
    <row r="157" spans="3:10" x14ac:dyDescent="0.2">
      <c r="C157" s="145"/>
      <c r="E157" s="145"/>
      <c r="F157" s="145"/>
      <c r="G157" s="145"/>
      <c r="H157" s="145"/>
      <c r="I157" s="145"/>
      <c r="J157" s="145"/>
    </row>
    <row r="158" spans="3:10" x14ac:dyDescent="0.2">
      <c r="C158" s="145"/>
      <c r="E158" s="145"/>
      <c r="F158" s="145"/>
      <c r="G158" s="145"/>
      <c r="H158" s="145"/>
      <c r="I158" s="145"/>
      <c r="J158" s="145"/>
    </row>
    <row r="159" spans="3:10" x14ac:dyDescent="0.2">
      <c r="C159" s="145"/>
      <c r="E159" s="145"/>
      <c r="F159" s="145"/>
      <c r="G159" s="145"/>
      <c r="H159" s="145"/>
      <c r="I159" s="145"/>
      <c r="J159" s="145"/>
    </row>
    <row r="160" spans="3:10" x14ac:dyDescent="0.2">
      <c r="C160" s="145"/>
      <c r="E160" s="145"/>
      <c r="F160" s="145"/>
      <c r="G160" s="145"/>
      <c r="H160" s="145"/>
      <c r="I160" s="145"/>
      <c r="J160" s="145"/>
    </row>
    <row r="161" spans="3:10" x14ac:dyDescent="0.2">
      <c r="C161" s="145"/>
      <c r="E161" s="145"/>
      <c r="F161" s="145"/>
      <c r="G161" s="145"/>
      <c r="H161" s="145"/>
      <c r="I161" s="145"/>
      <c r="J161" s="145"/>
    </row>
    <row r="162" spans="3:10" x14ac:dyDescent="0.2">
      <c r="C162" s="145"/>
      <c r="E162" s="145"/>
      <c r="F162" s="145"/>
      <c r="G162" s="145"/>
      <c r="H162" s="145"/>
      <c r="I162" s="145"/>
      <c r="J162" s="145"/>
    </row>
    <row r="163" spans="3:10" x14ac:dyDescent="0.2">
      <c r="C163" s="145"/>
      <c r="E163" s="145"/>
      <c r="F163" s="145"/>
      <c r="G163" s="145"/>
      <c r="H163" s="145"/>
      <c r="I163" s="145"/>
      <c r="J163" s="145"/>
    </row>
    <row r="164" spans="3:10" x14ac:dyDescent="0.2">
      <c r="C164" s="145"/>
      <c r="E164" s="145"/>
      <c r="F164" s="145"/>
      <c r="G164" s="145"/>
      <c r="H164" s="145"/>
      <c r="I164" s="145"/>
      <c r="J164" s="145"/>
    </row>
    <row r="165" spans="3:10" x14ac:dyDescent="0.2">
      <c r="C165" s="145"/>
      <c r="E165" s="145"/>
      <c r="F165" s="145"/>
      <c r="G165" s="145"/>
      <c r="H165" s="145"/>
      <c r="I165" s="145"/>
      <c r="J165" s="145"/>
    </row>
    <row r="166" spans="3:10" x14ac:dyDescent="0.2">
      <c r="C166" s="145"/>
      <c r="E166" s="145"/>
      <c r="F166" s="145"/>
      <c r="G166" s="145"/>
      <c r="H166" s="145"/>
      <c r="I166" s="145"/>
      <c r="J166" s="145"/>
    </row>
    <row r="167" spans="3:10" x14ac:dyDescent="0.2">
      <c r="C167" s="145"/>
      <c r="E167" s="145"/>
      <c r="F167" s="145"/>
      <c r="G167" s="145"/>
      <c r="H167" s="145"/>
      <c r="I167" s="145"/>
      <c r="J167" s="145"/>
    </row>
    <row r="168" spans="3:10" x14ac:dyDescent="0.2">
      <c r="C168" s="145"/>
      <c r="E168" s="145"/>
      <c r="F168" s="145"/>
      <c r="G168" s="145"/>
      <c r="H168" s="145"/>
      <c r="I168" s="145"/>
      <c r="J168" s="145"/>
    </row>
    <row r="169" spans="3:10" x14ac:dyDescent="0.2">
      <c r="C169" s="145"/>
      <c r="E169" s="145"/>
      <c r="F169" s="145"/>
      <c r="G169" s="145"/>
      <c r="H169" s="145"/>
      <c r="I169" s="145"/>
      <c r="J169" s="145"/>
    </row>
    <row r="170" spans="3:10" x14ac:dyDescent="0.2">
      <c r="C170" s="145"/>
      <c r="E170" s="145"/>
      <c r="F170" s="145"/>
      <c r="G170" s="145"/>
      <c r="H170" s="145"/>
      <c r="I170" s="145"/>
      <c r="J170" s="145"/>
    </row>
    <row r="171" spans="3:10" x14ac:dyDescent="0.2">
      <c r="C171" s="145"/>
      <c r="E171" s="145"/>
      <c r="F171" s="145"/>
      <c r="G171" s="145"/>
      <c r="H171" s="145"/>
      <c r="I171" s="145"/>
      <c r="J171" s="145"/>
    </row>
    <row r="172" spans="3:10" x14ac:dyDescent="0.2">
      <c r="C172" s="145"/>
      <c r="E172" s="145"/>
      <c r="F172" s="145"/>
      <c r="G172" s="145"/>
      <c r="H172" s="145"/>
      <c r="I172" s="145"/>
      <c r="J172" s="145"/>
    </row>
    <row r="173" spans="3:10" x14ac:dyDescent="0.2">
      <c r="C173" s="145"/>
      <c r="E173" s="145"/>
      <c r="F173" s="145"/>
      <c r="G173" s="145"/>
      <c r="H173" s="145"/>
      <c r="I173" s="145"/>
      <c r="J173" s="145"/>
    </row>
    <row r="174" spans="3:10" x14ac:dyDescent="0.2">
      <c r="C174" s="145"/>
      <c r="E174" s="145"/>
      <c r="F174" s="145"/>
      <c r="G174" s="145"/>
      <c r="H174" s="145"/>
      <c r="I174" s="145"/>
      <c r="J174" s="145"/>
    </row>
    <row r="175" spans="3:10" x14ac:dyDescent="0.2">
      <c r="C175" s="145"/>
      <c r="E175" s="145"/>
      <c r="F175" s="145"/>
      <c r="G175" s="145"/>
      <c r="H175" s="145"/>
      <c r="I175" s="145"/>
      <c r="J175" s="145"/>
    </row>
    <row r="176" spans="3:10" x14ac:dyDescent="0.2">
      <c r="C176" s="145"/>
      <c r="E176" s="145"/>
      <c r="F176" s="145"/>
      <c r="G176" s="145"/>
      <c r="H176" s="145"/>
      <c r="I176" s="145"/>
      <c r="J176" s="145"/>
    </row>
    <row r="177" spans="3:10" x14ac:dyDescent="0.2">
      <c r="C177" s="145"/>
      <c r="E177" s="145"/>
      <c r="F177" s="145"/>
      <c r="G177" s="145"/>
      <c r="H177" s="145"/>
      <c r="I177" s="145"/>
      <c r="J177" s="145"/>
    </row>
    <row r="178" spans="3:10" x14ac:dyDescent="0.2">
      <c r="C178" s="145"/>
      <c r="E178" s="145"/>
      <c r="F178" s="145"/>
      <c r="G178" s="145"/>
      <c r="H178" s="145"/>
      <c r="I178" s="145"/>
      <c r="J178" s="145"/>
    </row>
    <row r="179" spans="3:10" x14ac:dyDescent="0.2">
      <c r="C179" s="145"/>
      <c r="E179" s="145"/>
      <c r="F179" s="145"/>
      <c r="G179" s="145"/>
      <c r="H179" s="145"/>
      <c r="I179" s="145"/>
      <c r="J179" s="145"/>
    </row>
    <row r="180" spans="3:10" x14ac:dyDescent="0.2">
      <c r="C180" s="145"/>
      <c r="E180" s="145"/>
      <c r="F180" s="145"/>
      <c r="G180" s="145"/>
      <c r="H180" s="145"/>
      <c r="I180" s="145"/>
      <c r="J180" s="145"/>
    </row>
    <row r="181" spans="3:10" x14ac:dyDescent="0.2">
      <c r="C181" s="145"/>
      <c r="E181" s="145"/>
      <c r="F181" s="145"/>
      <c r="G181" s="145"/>
      <c r="H181" s="145"/>
      <c r="I181" s="145"/>
      <c r="J181" s="145"/>
    </row>
    <row r="182" spans="3:10" x14ac:dyDescent="0.2">
      <c r="C182" s="145"/>
      <c r="E182" s="145"/>
      <c r="F182" s="145"/>
      <c r="G182" s="145"/>
      <c r="H182" s="145"/>
      <c r="I182" s="145"/>
      <c r="J182" s="145"/>
    </row>
    <row r="183" spans="3:10" x14ac:dyDescent="0.2">
      <c r="C183" s="145"/>
      <c r="E183" s="145"/>
      <c r="F183" s="145"/>
      <c r="G183" s="145"/>
      <c r="H183" s="145"/>
      <c r="I183" s="145"/>
      <c r="J183" s="145"/>
    </row>
    <row r="184" spans="3:10" x14ac:dyDescent="0.2">
      <c r="C184" s="145"/>
      <c r="E184" s="145"/>
      <c r="F184" s="145"/>
      <c r="G184" s="145"/>
      <c r="H184" s="145"/>
      <c r="I184" s="145"/>
      <c r="J184" s="145"/>
    </row>
    <row r="185" spans="3:10" x14ac:dyDescent="0.2">
      <c r="C185" s="145"/>
      <c r="E185" s="145"/>
      <c r="F185" s="145"/>
      <c r="G185" s="145"/>
      <c r="H185" s="145"/>
      <c r="I185" s="145"/>
      <c r="J185" s="145"/>
    </row>
    <row r="186" spans="3:10" x14ac:dyDescent="0.2">
      <c r="C186" s="145"/>
      <c r="E186" s="145"/>
      <c r="F186" s="145"/>
      <c r="G186" s="145"/>
      <c r="H186" s="145"/>
      <c r="I186" s="145"/>
      <c r="J186" s="145"/>
    </row>
    <row r="187" spans="3:10" x14ac:dyDescent="0.2">
      <c r="C187" s="145"/>
      <c r="E187" s="145"/>
      <c r="F187" s="145"/>
      <c r="G187" s="145"/>
      <c r="H187" s="145"/>
      <c r="I187" s="145"/>
      <c r="J187" s="145"/>
    </row>
    <row r="188" spans="3:10" x14ac:dyDescent="0.2">
      <c r="C188" s="145"/>
      <c r="E188" s="145"/>
      <c r="F188" s="145"/>
      <c r="G188" s="145"/>
      <c r="H188" s="145"/>
      <c r="I188" s="145"/>
      <c r="J188" s="145"/>
    </row>
    <row r="189" spans="3:10" x14ac:dyDescent="0.2">
      <c r="C189" s="145"/>
      <c r="E189" s="145"/>
      <c r="F189" s="145"/>
      <c r="G189" s="145"/>
      <c r="H189" s="145"/>
      <c r="I189" s="145"/>
      <c r="J189" s="145"/>
    </row>
    <row r="190" spans="3:10" x14ac:dyDescent="0.2">
      <c r="C190" s="145"/>
      <c r="E190" s="145"/>
      <c r="F190" s="145"/>
      <c r="G190" s="145"/>
      <c r="H190" s="145"/>
      <c r="I190" s="145"/>
      <c r="J190" s="145"/>
    </row>
    <row r="191" spans="3:10" x14ac:dyDescent="0.2">
      <c r="C191" s="145"/>
      <c r="E191" s="145"/>
      <c r="F191" s="145"/>
      <c r="G191" s="145"/>
      <c r="H191" s="145"/>
      <c r="I191" s="145"/>
      <c r="J191" s="145"/>
    </row>
    <row r="192" spans="3:10" x14ac:dyDescent="0.2">
      <c r="C192" s="145"/>
      <c r="E192" s="145"/>
      <c r="F192" s="145"/>
      <c r="G192" s="145"/>
      <c r="H192" s="145"/>
      <c r="I192" s="145"/>
      <c r="J192" s="145"/>
    </row>
    <row r="193" spans="3:10" x14ac:dyDescent="0.2">
      <c r="C193" s="145"/>
      <c r="E193" s="145"/>
      <c r="F193" s="145"/>
      <c r="G193" s="145"/>
      <c r="H193" s="145"/>
      <c r="I193" s="145"/>
      <c r="J193" s="145"/>
    </row>
    <row r="194" spans="3:10" x14ac:dyDescent="0.2">
      <c r="C194" s="145"/>
      <c r="E194" s="145"/>
      <c r="F194" s="145"/>
      <c r="G194" s="145"/>
      <c r="H194" s="145"/>
      <c r="I194" s="145"/>
      <c r="J194" s="145"/>
    </row>
    <row r="195" spans="3:10" x14ac:dyDescent="0.2">
      <c r="C195" s="145"/>
      <c r="E195" s="145"/>
      <c r="F195" s="145"/>
      <c r="G195" s="145"/>
      <c r="H195" s="145"/>
      <c r="I195" s="145"/>
      <c r="J195" s="145"/>
    </row>
    <row r="196" spans="3:10" x14ac:dyDescent="0.2">
      <c r="C196" s="145"/>
      <c r="E196" s="145"/>
      <c r="F196" s="145"/>
      <c r="G196" s="145"/>
      <c r="H196" s="145"/>
      <c r="I196" s="145"/>
      <c r="J196" s="145"/>
    </row>
    <row r="197" spans="3:10" x14ac:dyDescent="0.2">
      <c r="C197" s="145"/>
      <c r="E197" s="145"/>
      <c r="F197" s="145"/>
      <c r="G197" s="145"/>
      <c r="H197" s="145"/>
      <c r="I197" s="145"/>
      <c r="J197" s="145"/>
    </row>
    <row r="198" spans="3:10" x14ac:dyDescent="0.2">
      <c r="C198" s="145"/>
      <c r="E198" s="145"/>
      <c r="F198" s="145"/>
      <c r="G198" s="145"/>
      <c r="H198" s="145"/>
      <c r="I198" s="145"/>
      <c r="J198" s="145"/>
    </row>
    <row r="199" spans="3:10" x14ac:dyDescent="0.2">
      <c r="C199" s="145"/>
      <c r="E199" s="145"/>
      <c r="F199" s="145"/>
      <c r="G199" s="145"/>
      <c r="H199" s="145"/>
      <c r="I199" s="145"/>
      <c r="J199" s="145"/>
    </row>
    <row r="200" spans="3:10" x14ac:dyDescent="0.2">
      <c r="C200" s="145"/>
      <c r="E200" s="145"/>
      <c r="F200" s="145"/>
      <c r="G200" s="145"/>
      <c r="H200" s="145"/>
      <c r="I200" s="145"/>
      <c r="J200" s="145"/>
    </row>
    <row r="201" spans="3:10" x14ac:dyDescent="0.2">
      <c r="C201" s="145"/>
      <c r="E201" s="145"/>
      <c r="F201" s="145"/>
      <c r="G201" s="145"/>
      <c r="H201" s="145"/>
      <c r="I201" s="145"/>
      <c r="J201" s="145"/>
    </row>
    <row r="202" spans="3:10" x14ac:dyDescent="0.2">
      <c r="C202" s="145"/>
      <c r="E202" s="145"/>
      <c r="F202" s="145"/>
      <c r="G202" s="145"/>
      <c r="H202" s="145"/>
      <c r="I202" s="145"/>
      <c r="J202" s="145"/>
    </row>
    <row r="203" spans="3:10" x14ac:dyDescent="0.2">
      <c r="C203" s="145"/>
      <c r="E203" s="145"/>
      <c r="F203" s="145"/>
      <c r="G203" s="145"/>
      <c r="H203" s="145"/>
      <c r="I203" s="145"/>
      <c r="J203" s="145"/>
    </row>
    <row r="204" spans="3:10" x14ac:dyDescent="0.2">
      <c r="C204" s="145"/>
      <c r="E204" s="145"/>
      <c r="F204" s="145"/>
      <c r="G204" s="145"/>
      <c r="H204" s="145"/>
      <c r="I204" s="145"/>
      <c r="J204" s="145"/>
    </row>
    <row r="205" spans="3:10" x14ac:dyDescent="0.2">
      <c r="C205" s="145"/>
      <c r="E205" s="145"/>
      <c r="F205" s="145"/>
      <c r="G205" s="145"/>
      <c r="H205" s="145"/>
      <c r="I205" s="145"/>
      <c r="J205" s="145"/>
    </row>
    <row r="206" spans="3:10" x14ac:dyDescent="0.2">
      <c r="C206" s="145"/>
      <c r="E206" s="145"/>
      <c r="F206" s="145"/>
      <c r="G206" s="145"/>
      <c r="H206" s="145"/>
      <c r="I206" s="145"/>
      <c r="J206" s="145"/>
    </row>
    <row r="207" spans="3:10" x14ac:dyDescent="0.2">
      <c r="C207" s="145"/>
      <c r="E207" s="145"/>
      <c r="F207" s="145"/>
      <c r="G207" s="145"/>
      <c r="H207" s="145"/>
      <c r="I207" s="145"/>
      <c r="J207" s="145"/>
    </row>
    <row r="208" spans="3:10" x14ac:dyDescent="0.2">
      <c r="C208" s="145"/>
      <c r="E208" s="145"/>
      <c r="F208" s="145"/>
      <c r="G208" s="145"/>
      <c r="H208" s="145"/>
      <c r="I208" s="145"/>
      <c r="J208" s="145"/>
    </row>
    <row r="209" spans="3:10" x14ac:dyDescent="0.2">
      <c r="C209" s="145"/>
      <c r="E209" s="145"/>
      <c r="F209" s="145"/>
      <c r="G209" s="145"/>
      <c r="H209" s="145"/>
      <c r="I209" s="145"/>
      <c r="J209" s="145"/>
    </row>
    <row r="210" spans="3:10" x14ac:dyDescent="0.2">
      <c r="C210" s="145"/>
      <c r="E210" s="145"/>
      <c r="F210" s="145"/>
      <c r="G210" s="145"/>
      <c r="H210" s="145"/>
      <c r="I210" s="145"/>
      <c r="J210" s="145"/>
    </row>
    <row r="211" spans="3:10" x14ac:dyDescent="0.2">
      <c r="C211" s="145"/>
      <c r="E211" s="145"/>
      <c r="F211" s="145"/>
      <c r="G211" s="145"/>
      <c r="H211" s="145"/>
      <c r="I211" s="145"/>
      <c r="J211" s="145"/>
    </row>
    <row r="212" spans="3:10" x14ac:dyDescent="0.2">
      <c r="C212" s="145"/>
      <c r="E212" s="145"/>
      <c r="F212" s="145"/>
      <c r="G212" s="145"/>
      <c r="H212" s="145"/>
      <c r="I212" s="145"/>
      <c r="J212" s="145"/>
    </row>
    <row r="213" spans="3:10" x14ac:dyDescent="0.2">
      <c r="C213" s="145"/>
      <c r="E213" s="145"/>
      <c r="F213" s="145"/>
      <c r="G213" s="145"/>
      <c r="H213" s="145"/>
      <c r="I213" s="145"/>
      <c r="J213" s="145"/>
    </row>
    <row r="214" spans="3:10" x14ac:dyDescent="0.2">
      <c r="C214" s="145"/>
      <c r="E214" s="145"/>
      <c r="F214" s="145"/>
      <c r="G214" s="145"/>
      <c r="H214" s="145"/>
      <c r="I214" s="145"/>
      <c r="J214" s="145"/>
    </row>
    <row r="215" spans="3:10" x14ac:dyDescent="0.2">
      <c r="C215" s="145"/>
      <c r="E215" s="145"/>
      <c r="F215" s="145"/>
      <c r="G215" s="145"/>
      <c r="H215" s="145"/>
      <c r="I215" s="145"/>
      <c r="J215" s="145"/>
    </row>
    <row r="216" spans="3:10" x14ac:dyDescent="0.2">
      <c r="C216" s="145"/>
      <c r="E216" s="145"/>
      <c r="F216" s="145"/>
      <c r="G216" s="145"/>
      <c r="H216" s="145"/>
      <c r="I216" s="145"/>
      <c r="J216" s="145"/>
    </row>
    <row r="217" spans="3:10" x14ac:dyDescent="0.2">
      <c r="C217" s="145"/>
      <c r="E217" s="145"/>
      <c r="F217" s="145"/>
      <c r="G217" s="145"/>
      <c r="H217" s="145"/>
      <c r="I217" s="145"/>
      <c r="J217" s="145"/>
    </row>
    <row r="218" spans="3:10" x14ac:dyDescent="0.2">
      <c r="C218" s="145"/>
      <c r="E218" s="145"/>
      <c r="F218" s="145"/>
      <c r="G218" s="145"/>
      <c r="H218" s="145"/>
      <c r="I218" s="145"/>
      <c r="J218" s="145"/>
    </row>
    <row r="219" spans="3:10" x14ac:dyDescent="0.2">
      <c r="C219" s="145"/>
      <c r="E219" s="145"/>
      <c r="F219" s="145"/>
      <c r="G219" s="145"/>
      <c r="H219" s="145"/>
      <c r="I219" s="145"/>
      <c r="J219" s="145"/>
    </row>
    <row r="220" spans="3:10" x14ac:dyDescent="0.2">
      <c r="C220" s="145"/>
      <c r="E220" s="145"/>
      <c r="F220" s="145"/>
      <c r="G220" s="145"/>
      <c r="H220" s="145"/>
      <c r="I220" s="145"/>
      <c r="J220" s="145"/>
    </row>
    <row r="221" spans="3:10" x14ac:dyDescent="0.2">
      <c r="C221" s="145"/>
      <c r="E221" s="145"/>
      <c r="F221" s="145"/>
      <c r="G221" s="145"/>
      <c r="H221" s="145"/>
      <c r="I221" s="145"/>
      <c r="J221" s="145"/>
    </row>
    <row r="222" spans="3:10" x14ac:dyDescent="0.2">
      <c r="C222" s="145"/>
      <c r="E222" s="145"/>
      <c r="F222" s="145"/>
      <c r="G222" s="145"/>
      <c r="H222" s="145"/>
      <c r="I222" s="145"/>
      <c r="J222" s="145"/>
    </row>
    <row r="223" spans="3:10" x14ac:dyDescent="0.2">
      <c r="C223" s="145"/>
      <c r="E223" s="145"/>
      <c r="F223" s="145"/>
      <c r="G223" s="145"/>
      <c r="H223" s="145"/>
      <c r="I223" s="145"/>
      <c r="J223" s="145"/>
    </row>
    <row r="224" spans="3:10" x14ac:dyDescent="0.2">
      <c r="C224" s="145"/>
      <c r="E224" s="145"/>
      <c r="F224" s="145"/>
      <c r="G224" s="145"/>
      <c r="H224" s="145"/>
      <c r="I224" s="145"/>
      <c r="J224" s="145"/>
    </row>
    <row r="225" spans="3:10" x14ac:dyDescent="0.2">
      <c r="C225" s="145"/>
      <c r="E225" s="145"/>
      <c r="F225" s="145"/>
      <c r="G225" s="145"/>
      <c r="H225" s="145"/>
      <c r="I225" s="145"/>
      <c r="J225" s="145"/>
    </row>
    <row r="226" spans="3:10" x14ac:dyDescent="0.2">
      <c r="C226" s="145"/>
      <c r="E226" s="145"/>
      <c r="F226" s="145"/>
      <c r="G226" s="145"/>
      <c r="H226" s="145"/>
      <c r="I226" s="145"/>
      <c r="J226" s="145"/>
    </row>
    <row r="227" spans="3:10" x14ac:dyDescent="0.2">
      <c r="C227" s="145"/>
      <c r="E227" s="145"/>
      <c r="F227" s="145"/>
      <c r="G227" s="145"/>
      <c r="H227" s="145"/>
      <c r="I227" s="145"/>
      <c r="J227" s="145"/>
    </row>
    <row r="228" spans="3:10" x14ac:dyDescent="0.2">
      <c r="C228" s="145"/>
      <c r="E228" s="145"/>
      <c r="F228" s="145"/>
      <c r="G228" s="145"/>
      <c r="H228" s="145"/>
      <c r="I228" s="145"/>
      <c r="J228" s="145"/>
    </row>
    <row r="229" spans="3:10" x14ac:dyDescent="0.2">
      <c r="C229" s="145"/>
      <c r="E229" s="145"/>
      <c r="F229" s="145"/>
      <c r="G229" s="145"/>
      <c r="H229" s="145"/>
      <c r="I229" s="145"/>
      <c r="J229" s="145"/>
    </row>
    <row r="230" spans="3:10" x14ac:dyDescent="0.2">
      <c r="C230" s="145"/>
      <c r="E230" s="145"/>
      <c r="F230" s="145"/>
      <c r="G230" s="145"/>
      <c r="H230" s="145"/>
      <c r="I230" s="145"/>
      <c r="J230" s="145"/>
    </row>
    <row r="231" spans="3:10" x14ac:dyDescent="0.2">
      <c r="C231" s="145"/>
      <c r="E231" s="145"/>
      <c r="F231" s="145"/>
      <c r="G231" s="145"/>
      <c r="H231" s="145"/>
      <c r="I231" s="145"/>
      <c r="J231" s="145"/>
    </row>
    <row r="232" spans="3:10" x14ac:dyDescent="0.2">
      <c r="C232" s="145"/>
      <c r="E232" s="145"/>
      <c r="F232" s="145"/>
      <c r="G232" s="145"/>
      <c r="H232" s="145"/>
      <c r="I232" s="145"/>
      <c r="J232" s="145"/>
    </row>
    <row r="233" spans="3:10" x14ac:dyDescent="0.2">
      <c r="C233" s="145"/>
      <c r="E233" s="145"/>
      <c r="F233" s="145"/>
      <c r="G233" s="145"/>
      <c r="H233" s="145"/>
      <c r="I233" s="145"/>
      <c r="J233" s="145"/>
    </row>
    <row r="234" spans="3:10" x14ac:dyDescent="0.2">
      <c r="C234" s="145"/>
      <c r="E234" s="145"/>
      <c r="F234" s="145"/>
      <c r="G234" s="145"/>
      <c r="H234" s="145"/>
      <c r="I234" s="145"/>
      <c r="J234" s="145"/>
    </row>
    <row r="235" spans="3:10" x14ac:dyDescent="0.2">
      <c r="C235" s="145"/>
      <c r="E235" s="145"/>
      <c r="F235" s="145"/>
      <c r="G235" s="145"/>
      <c r="H235" s="145"/>
      <c r="I235" s="145"/>
      <c r="J235" s="145"/>
    </row>
    <row r="236" spans="3:10" x14ac:dyDescent="0.2">
      <c r="C236" s="145"/>
      <c r="E236" s="145"/>
      <c r="F236" s="145"/>
      <c r="G236" s="145"/>
      <c r="H236" s="145"/>
      <c r="I236" s="145"/>
      <c r="J236" s="145"/>
    </row>
    <row r="237" spans="3:10" x14ac:dyDescent="0.2">
      <c r="C237" s="145"/>
      <c r="E237" s="145"/>
      <c r="F237" s="145"/>
      <c r="G237" s="145"/>
      <c r="H237" s="145"/>
      <c r="I237" s="145"/>
      <c r="J237" s="145"/>
    </row>
    <row r="238" spans="3:10" x14ac:dyDescent="0.2">
      <c r="C238" s="145"/>
      <c r="E238" s="145"/>
      <c r="F238" s="145"/>
      <c r="G238" s="145"/>
      <c r="H238" s="145"/>
      <c r="I238" s="145"/>
      <c r="J238" s="145"/>
    </row>
    <row r="239" spans="3:10" x14ac:dyDescent="0.2">
      <c r="C239" s="145"/>
      <c r="E239" s="145"/>
      <c r="F239" s="145"/>
      <c r="G239" s="145"/>
      <c r="H239" s="145"/>
      <c r="I239" s="145"/>
      <c r="J239" s="145"/>
    </row>
    <row r="240" spans="3:10" x14ac:dyDescent="0.2">
      <c r="C240" s="145"/>
      <c r="E240" s="145"/>
      <c r="F240" s="145"/>
      <c r="G240" s="145"/>
      <c r="H240" s="145"/>
      <c r="I240" s="145"/>
      <c r="J240" s="145"/>
    </row>
    <row r="241" spans="3:10" x14ac:dyDescent="0.2">
      <c r="C241" s="145"/>
      <c r="E241" s="145"/>
      <c r="F241" s="145"/>
      <c r="G241" s="145"/>
      <c r="H241" s="145"/>
      <c r="I241" s="145"/>
      <c r="J241" s="145"/>
    </row>
    <row r="242" spans="3:10" x14ac:dyDescent="0.2">
      <c r="C242" s="145"/>
      <c r="E242" s="145"/>
      <c r="F242" s="145"/>
      <c r="G242" s="145"/>
      <c r="H242" s="145"/>
      <c r="I242" s="145"/>
      <c r="J242" s="145"/>
    </row>
    <row r="243" spans="3:10" x14ac:dyDescent="0.2">
      <c r="C243" s="145"/>
      <c r="E243" s="145"/>
      <c r="F243" s="145"/>
      <c r="G243" s="145"/>
      <c r="H243" s="145"/>
      <c r="I243" s="145"/>
      <c r="J243" s="145"/>
    </row>
    <row r="244" spans="3:10" x14ac:dyDescent="0.2">
      <c r="C244" s="145"/>
      <c r="E244" s="145"/>
      <c r="F244" s="145"/>
      <c r="G244" s="145"/>
      <c r="H244" s="145"/>
      <c r="I244" s="145"/>
      <c r="J244" s="145"/>
    </row>
    <row r="245" spans="3:10" x14ac:dyDescent="0.2">
      <c r="C245" s="145"/>
      <c r="E245" s="145"/>
      <c r="F245" s="145"/>
      <c r="G245" s="145"/>
      <c r="H245" s="145"/>
      <c r="I245" s="145"/>
      <c r="J245" s="145"/>
    </row>
    <row r="246" spans="3:10" x14ac:dyDescent="0.2">
      <c r="C246" s="145"/>
      <c r="E246" s="145"/>
      <c r="F246" s="145"/>
      <c r="G246" s="145"/>
      <c r="H246" s="145"/>
      <c r="I246" s="145"/>
      <c r="J246" s="145"/>
    </row>
    <row r="247" spans="3:10" x14ac:dyDescent="0.2">
      <c r="C247" s="145"/>
      <c r="E247" s="145"/>
      <c r="F247" s="145"/>
      <c r="G247" s="145"/>
      <c r="H247" s="145"/>
      <c r="I247" s="145"/>
      <c r="J247" s="145"/>
    </row>
    <row r="248" spans="3:10" x14ac:dyDescent="0.2">
      <c r="C248" s="145"/>
      <c r="E248" s="145"/>
      <c r="F248" s="145"/>
      <c r="G248" s="145"/>
      <c r="H248" s="145"/>
      <c r="I248" s="145"/>
      <c r="J248" s="145"/>
    </row>
    <row r="249" spans="3:10" x14ac:dyDescent="0.2">
      <c r="C249" s="145"/>
      <c r="E249" s="145"/>
      <c r="F249" s="145"/>
      <c r="G249" s="145"/>
      <c r="H249" s="145"/>
      <c r="I249" s="145"/>
      <c r="J249" s="145"/>
    </row>
    <row r="250" spans="3:10" x14ac:dyDescent="0.2">
      <c r="C250" s="145"/>
      <c r="E250" s="145"/>
      <c r="F250" s="145"/>
      <c r="G250" s="145"/>
      <c r="H250" s="145"/>
      <c r="I250" s="145"/>
      <c r="J250" s="145"/>
    </row>
    <row r="251" spans="3:10" x14ac:dyDescent="0.2">
      <c r="C251" s="145"/>
      <c r="E251" s="145"/>
      <c r="F251" s="145"/>
      <c r="G251" s="145"/>
      <c r="H251" s="145"/>
      <c r="I251" s="145"/>
      <c r="J251" s="145"/>
    </row>
    <row r="252" spans="3:10" x14ac:dyDescent="0.2">
      <c r="C252" s="145"/>
      <c r="E252" s="145"/>
      <c r="F252" s="145"/>
      <c r="G252" s="145"/>
      <c r="H252" s="145"/>
      <c r="I252" s="145"/>
      <c r="J252" s="145"/>
    </row>
    <row r="253" spans="3:10" x14ac:dyDescent="0.2">
      <c r="C253" s="145"/>
      <c r="E253" s="145"/>
      <c r="F253" s="145"/>
      <c r="G253" s="145"/>
      <c r="H253" s="145"/>
      <c r="I253" s="145"/>
      <c r="J253" s="145"/>
    </row>
    <row r="254" spans="3:10" x14ac:dyDescent="0.2">
      <c r="C254" s="145"/>
      <c r="E254" s="145"/>
      <c r="F254" s="145"/>
      <c r="G254" s="145"/>
      <c r="H254" s="145"/>
      <c r="I254" s="145"/>
      <c r="J254" s="145"/>
    </row>
    <row r="255" spans="3:10" x14ac:dyDescent="0.2">
      <c r="C255" s="145"/>
      <c r="E255" s="145"/>
      <c r="F255" s="145"/>
      <c r="G255" s="145"/>
      <c r="H255" s="145"/>
      <c r="I255" s="145"/>
      <c r="J255" s="145"/>
    </row>
    <row r="256" spans="3:10" x14ac:dyDescent="0.2">
      <c r="C256" s="145"/>
      <c r="E256" s="145"/>
      <c r="F256" s="145"/>
      <c r="G256" s="145"/>
      <c r="H256" s="145"/>
      <c r="I256" s="145"/>
      <c r="J256" s="145"/>
    </row>
    <row r="257" spans="3:10" x14ac:dyDescent="0.2">
      <c r="C257" s="145"/>
      <c r="E257" s="145"/>
      <c r="F257" s="145"/>
      <c r="G257" s="145"/>
      <c r="H257" s="145"/>
      <c r="I257" s="145"/>
      <c r="J257" s="145"/>
    </row>
    <row r="258" spans="3:10" x14ac:dyDescent="0.2">
      <c r="C258" s="145"/>
      <c r="E258" s="145"/>
      <c r="F258" s="145"/>
      <c r="G258" s="145"/>
      <c r="H258" s="145"/>
      <c r="I258" s="145"/>
      <c r="J258" s="145"/>
    </row>
    <row r="259" spans="3:10" x14ac:dyDescent="0.2">
      <c r="C259" s="145"/>
      <c r="E259" s="145"/>
      <c r="F259" s="145"/>
      <c r="G259" s="145"/>
      <c r="H259" s="145"/>
      <c r="I259" s="145"/>
      <c r="J259" s="145"/>
    </row>
    <row r="260" spans="3:10" x14ac:dyDescent="0.2">
      <c r="C260" s="145"/>
      <c r="E260" s="145"/>
      <c r="F260" s="145"/>
      <c r="G260" s="145"/>
      <c r="H260" s="145"/>
      <c r="I260" s="145"/>
      <c r="J260" s="145"/>
    </row>
    <row r="261" spans="3:10" x14ac:dyDescent="0.2">
      <c r="C261" s="145"/>
      <c r="E261" s="145"/>
      <c r="F261" s="145"/>
      <c r="G261" s="145"/>
      <c r="H261" s="145"/>
      <c r="I261" s="145"/>
      <c r="J261" s="145"/>
    </row>
    <row r="262" spans="3:10" x14ac:dyDescent="0.2">
      <c r="C262" s="145"/>
      <c r="E262" s="145"/>
      <c r="F262" s="145"/>
      <c r="G262" s="145"/>
      <c r="H262" s="145"/>
      <c r="I262" s="145"/>
      <c r="J262" s="145"/>
    </row>
    <row r="263" spans="3:10" x14ac:dyDescent="0.2">
      <c r="C263" s="145"/>
      <c r="E263" s="145"/>
      <c r="F263" s="145"/>
      <c r="G263" s="145"/>
      <c r="H263" s="145"/>
      <c r="I263" s="145"/>
      <c r="J263" s="145"/>
    </row>
    <row r="264" spans="3:10" x14ac:dyDescent="0.2">
      <c r="C264" s="145"/>
      <c r="E264" s="145"/>
      <c r="F264" s="145"/>
      <c r="G264" s="145"/>
      <c r="H264" s="145"/>
      <c r="I264" s="145"/>
      <c r="J264" s="145"/>
    </row>
    <row r="265" spans="3:10" x14ac:dyDescent="0.2">
      <c r="C265" s="145"/>
      <c r="E265" s="145"/>
      <c r="F265" s="145"/>
      <c r="G265" s="145"/>
      <c r="H265" s="145"/>
      <c r="I265" s="145"/>
      <c r="J265" s="145"/>
    </row>
    <row r="266" spans="3:10" x14ac:dyDescent="0.2">
      <c r="C266" s="145"/>
      <c r="E266" s="145"/>
      <c r="F266" s="145"/>
      <c r="G266" s="145"/>
      <c r="H266" s="145"/>
      <c r="I266" s="145"/>
      <c r="J266" s="145"/>
    </row>
    <row r="267" spans="3:10" x14ac:dyDescent="0.2">
      <c r="C267" s="145"/>
      <c r="E267" s="145"/>
      <c r="F267" s="145"/>
      <c r="G267" s="145"/>
      <c r="H267" s="145"/>
      <c r="I267" s="145"/>
      <c r="J267" s="145"/>
    </row>
    <row r="268" spans="3:10" x14ac:dyDescent="0.2">
      <c r="C268" s="145"/>
      <c r="E268" s="145"/>
      <c r="F268" s="145"/>
      <c r="G268" s="145"/>
      <c r="H268" s="145"/>
      <c r="I268" s="145"/>
      <c r="J268" s="145"/>
    </row>
    <row r="269" spans="3:10" x14ac:dyDescent="0.2">
      <c r="C269" s="145"/>
      <c r="E269" s="145"/>
      <c r="F269" s="145"/>
      <c r="G269" s="145"/>
      <c r="H269" s="145"/>
      <c r="I269" s="145"/>
      <c r="J269" s="145"/>
    </row>
    <row r="270" spans="3:10" x14ac:dyDescent="0.2">
      <c r="C270" s="145"/>
      <c r="E270" s="145"/>
      <c r="F270" s="145"/>
      <c r="G270" s="145"/>
      <c r="H270" s="145"/>
      <c r="I270" s="145"/>
      <c r="J270" s="145"/>
    </row>
    <row r="271" spans="3:10" x14ac:dyDescent="0.2">
      <c r="C271" s="145"/>
      <c r="E271" s="145"/>
      <c r="F271" s="145"/>
      <c r="G271" s="145"/>
      <c r="H271" s="145"/>
      <c r="I271" s="145"/>
      <c r="J271" s="145"/>
    </row>
    <row r="272" spans="3:10" x14ac:dyDescent="0.2">
      <c r="C272" s="145"/>
      <c r="E272" s="145"/>
      <c r="F272" s="145"/>
      <c r="G272" s="145"/>
      <c r="H272" s="145"/>
      <c r="I272" s="145"/>
      <c r="J272" s="145"/>
    </row>
    <row r="273" spans="3:10" x14ac:dyDescent="0.2">
      <c r="C273" s="145"/>
      <c r="E273" s="145"/>
      <c r="F273" s="145"/>
      <c r="G273" s="145"/>
      <c r="H273" s="145"/>
      <c r="I273" s="145"/>
      <c r="J273" s="145"/>
    </row>
    <row r="274" spans="3:10" x14ac:dyDescent="0.2">
      <c r="C274" s="145"/>
      <c r="E274" s="145"/>
      <c r="F274" s="145"/>
      <c r="G274" s="145"/>
      <c r="H274" s="145"/>
      <c r="I274" s="145"/>
      <c r="J274" s="145"/>
    </row>
    <row r="275" spans="3:10" x14ac:dyDescent="0.2">
      <c r="C275" s="145"/>
      <c r="E275" s="145"/>
      <c r="F275" s="145"/>
      <c r="G275" s="145"/>
      <c r="H275" s="145"/>
      <c r="I275" s="145"/>
      <c r="J275" s="145"/>
    </row>
    <row r="276" spans="3:10" x14ac:dyDescent="0.2">
      <c r="C276" s="145"/>
      <c r="E276" s="145"/>
      <c r="F276" s="145"/>
      <c r="G276" s="145"/>
      <c r="H276" s="145"/>
      <c r="I276" s="145"/>
      <c r="J276" s="145"/>
    </row>
    <row r="277" spans="3:10" x14ac:dyDescent="0.2">
      <c r="C277" s="145"/>
      <c r="E277" s="145"/>
      <c r="F277" s="145"/>
      <c r="G277" s="145"/>
      <c r="H277" s="145"/>
      <c r="I277" s="145"/>
      <c r="J277" s="145"/>
    </row>
    <row r="278" spans="3:10" x14ac:dyDescent="0.2">
      <c r="C278" s="145"/>
      <c r="E278" s="145"/>
      <c r="F278" s="145"/>
      <c r="G278" s="145"/>
      <c r="H278" s="145"/>
      <c r="I278" s="145"/>
      <c r="J278" s="145"/>
    </row>
    <row r="279" spans="3:10" x14ac:dyDescent="0.2">
      <c r="C279" s="145"/>
      <c r="E279" s="145"/>
      <c r="F279" s="145"/>
      <c r="G279" s="145"/>
      <c r="H279" s="145"/>
      <c r="I279" s="145"/>
      <c r="J279" s="145"/>
    </row>
    <row r="280" spans="3:10" x14ac:dyDescent="0.2">
      <c r="C280" s="145"/>
      <c r="E280" s="145"/>
      <c r="F280" s="145"/>
      <c r="G280" s="145"/>
      <c r="H280" s="145"/>
      <c r="I280" s="145"/>
      <c r="J280" s="145"/>
    </row>
    <row r="281" spans="3:10" x14ac:dyDescent="0.2">
      <c r="C281" s="145"/>
      <c r="E281" s="145"/>
      <c r="F281" s="145"/>
      <c r="G281" s="145"/>
      <c r="H281" s="145"/>
      <c r="I281" s="145"/>
      <c r="J281" s="145"/>
    </row>
    <row r="282" spans="3:10" x14ac:dyDescent="0.2">
      <c r="C282" s="145"/>
      <c r="E282" s="145"/>
      <c r="F282" s="145"/>
      <c r="G282" s="145"/>
      <c r="H282" s="145"/>
      <c r="I282" s="145"/>
      <c r="J282" s="145"/>
    </row>
    <row r="283" spans="3:10" x14ac:dyDescent="0.2">
      <c r="C283" s="145"/>
      <c r="E283" s="145"/>
      <c r="F283" s="145"/>
      <c r="G283" s="145"/>
      <c r="H283" s="145"/>
      <c r="I283" s="145"/>
      <c r="J283" s="145"/>
    </row>
    <row r="284" spans="3:10" x14ac:dyDescent="0.2">
      <c r="C284" s="145"/>
      <c r="E284" s="145"/>
      <c r="F284" s="145"/>
      <c r="G284" s="145"/>
      <c r="H284" s="145"/>
      <c r="I284" s="145"/>
      <c r="J284" s="145"/>
    </row>
    <row r="285" spans="3:10" x14ac:dyDescent="0.2">
      <c r="C285" s="145"/>
      <c r="E285" s="145"/>
      <c r="F285" s="145"/>
      <c r="G285" s="145"/>
      <c r="H285" s="145"/>
      <c r="I285" s="145"/>
      <c r="J285" s="145"/>
    </row>
    <row r="286" spans="3:10" x14ac:dyDescent="0.2">
      <c r="C286" s="145"/>
      <c r="E286" s="145"/>
      <c r="F286" s="145"/>
      <c r="G286" s="145"/>
      <c r="H286" s="145"/>
      <c r="I286" s="145"/>
      <c r="J286" s="145"/>
    </row>
    <row r="287" spans="3:10" x14ac:dyDescent="0.2">
      <c r="C287" s="145"/>
      <c r="E287" s="145"/>
      <c r="F287" s="145"/>
      <c r="G287" s="145"/>
      <c r="H287" s="145"/>
      <c r="I287" s="145"/>
      <c r="J287" s="145"/>
    </row>
    <row r="288" spans="3:10" x14ac:dyDescent="0.2">
      <c r="C288" s="145"/>
      <c r="E288" s="145"/>
      <c r="F288" s="145"/>
      <c r="G288" s="145"/>
      <c r="H288" s="145"/>
      <c r="I288" s="145"/>
      <c r="J288" s="145"/>
    </row>
    <row r="289" spans="3:10" x14ac:dyDescent="0.2">
      <c r="C289" s="145"/>
      <c r="E289" s="145"/>
      <c r="F289" s="145"/>
      <c r="G289" s="145"/>
      <c r="H289" s="145"/>
      <c r="I289" s="145"/>
      <c r="J289" s="145"/>
    </row>
    <row r="290" spans="3:10" x14ac:dyDescent="0.2">
      <c r="C290" s="145"/>
      <c r="E290" s="145"/>
      <c r="F290" s="145"/>
      <c r="G290" s="145"/>
      <c r="H290" s="145"/>
      <c r="I290" s="145"/>
      <c r="J290" s="145"/>
    </row>
    <row r="291" spans="3:10" x14ac:dyDescent="0.2">
      <c r="C291" s="145"/>
      <c r="E291" s="145"/>
      <c r="F291" s="145"/>
      <c r="G291" s="145"/>
      <c r="H291" s="145"/>
      <c r="I291" s="145"/>
      <c r="J291" s="145"/>
    </row>
    <row r="292" spans="3:10" x14ac:dyDescent="0.2">
      <c r="C292" s="145"/>
      <c r="E292" s="145"/>
      <c r="F292" s="145"/>
      <c r="G292" s="145"/>
      <c r="H292" s="145"/>
      <c r="I292" s="145"/>
      <c r="J292" s="145"/>
    </row>
    <row r="293" spans="3:10" x14ac:dyDescent="0.2">
      <c r="C293" s="145"/>
      <c r="E293" s="145"/>
      <c r="F293" s="145"/>
      <c r="G293" s="145"/>
      <c r="H293" s="145"/>
      <c r="I293" s="145"/>
      <c r="J293" s="145"/>
    </row>
    <row r="294" spans="3:10" x14ac:dyDescent="0.2">
      <c r="C294" s="145"/>
      <c r="E294" s="145"/>
      <c r="F294" s="145"/>
      <c r="G294" s="145"/>
      <c r="H294" s="145"/>
      <c r="I294" s="145"/>
      <c r="J294" s="145"/>
    </row>
    <row r="295" spans="3:10" x14ac:dyDescent="0.2">
      <c r="C295" s="145"/>
      <c r="E295" s="145"/>
      <c r="F295" s="145"/>
      <c r="G295" s="145"/>
      <c r="H295" s="145"/>
      <c r="I295" s="145"/>
      <c r="J295" s="145"/>
    </row>
    <row r="296" spans="3:10" x14ac:dyDescent="0.2">
      <c r="C296" s="145"/>
      <c r="E296" s="145"/>
      <c r="F296" s="145"/>
      <c r="G296" s="145"/>
      <c r="H296" s="145"/>
      <c r="I296" s="145"/>
      <c r="J296" s="145"/>
    </row>
    <row r="297" spans="3:10" x14ac:dyDescent="0.2">
      <c r="C297" s="145"/>
      <c r="E297" s="145"/>
      <c r="F297" s="145"/>
      <c r="G297" s="145"/>
      <c r="H297" s="145"/>
      <c r="I297" s="145"/>
      <c r="J297" s="145"/>
    </row>
    <row r="298" spans="3:10" x14ac:dyDescent="0.2">
      <c r="C298" s="145"/>
      <c r="E298" s="145"/>
      <c r="F298" s="145"/>
      <c r="G298" s="145"/>
      <c r="H298" s="145"/>
      <c r="I298" s="145"/>
      <c r="J298" s="145"/>
    </row>
    <row r="299" spans="3:10" x14ac:dyDescent="0.2">
      <c r="C299" s="145"/>
      <c r="E299" s="145"/>
      <c r="F299" s="145"/>
      <c r="G299" s="145"/>
      <c r="H299" s="145"/>
      <c r="I299" s="145"/>
      <c r="J299" s="145"/>
    </row>
    <row r="300" spans="3:10" x14ac:dyDescent="0.2">
      <c r="C300" s="145"/>
      <c r="E300" s="145"/>
      <c r="F300" s="145"/>
      <c r="G300" s="145"/>
      <c r="H300" s="145"/>
      <c r="I300" s="145"/>
      <c r="J300" s="145"/>
    </row>
    <row r="301" spans="3:10" x14ac:dyDescent="0.2">
      <c r="C301" s="145"/>
      <c r="E301" s="145"/>
      <c r="F301" s="145"/>
      <c r="G301" s="145"/>
      <c r="H301" s="145"/>
      <c r="I301" s="145"/>
      <c r="J301" s="145"/>
    </row>
    <row r="302" spans="3:10" x14ac:dyDescent="0.2">
      <c r="C302" s="145"/>
      <c r="E302" s="145"/>
      <c r="F302" s="145"/>
      <c r="G302" s="145"/>
      <c r="H302" s="145"/>
      <c r="I302" s="145"/>
      <c r="J302" s="145"/>
    </row>
    <row r="303" spans="3:10" x14ac:dyDescent="0.2">
      <c r="C303" s="145"/>
      <c r="E303" s="145"/>
      <c r="F303" s="145"/>
      <c r="G303" s="145"/>
      <c r="H303" s="145"/>
      <c r="I303" s="145"/>
      <c r="J303" s="145"/>
    </row>
    <row r="304" spans="3:10" x14ac:dyDescent="0.2">
      <c r="C304" s="145"/>
      <c r="E304" s="145"/>
      <c r="F304" s="145"/>
      <c r="G304" s="145"/>
      <c r="H304" s="145"/>
      <c r="I304" s="145"/>
      <c r="J304" s="145"/>
    </row>
    <row r="305" spans="3:10" x14ac:dyDescent="0.2">
      <c r="C305" s="145"/>
      <c r="E305" s="145"/>
      <c r="F305" s="145"/>
      <c r="G305" s="145"/>
      <c r="H305" s="145"/>
      <c r="I305" s="145"/>
      <c r="J305" s="145"/>
    </row>
    <row r="306" spans="3:10" x14ac:dyDescent="0.2">
      <c r="C306" s="145"/>
      <c r="E306" s="145"/>
      <c r="F306" s="145"/>
      <c r="G306" s="145"/>
      <c r="H306" s="145"/>
      <c r="I306" s="145"/>
      <c r="J306" s="145"/>
    </row>
    <row r="307" spans="3:10" x14ac:dyDescent="0.2">
      <c r="C307" s="145"/>
      <c r="E307" s="145"/>
      <c r="F307" s="145"/>
      <c r="G307" s="145"/>
      <c r="H307" s="145"/>
      <c r="I307" s="145"/>
      <c r="J307" s="145"/>
    </row>
    <row r="308" spans="3:10" x14ac:dyDescent="0.2">
      <c r="C308" s="145"/>
      <c r="E308" s="145"/>
      <c r="F308" s="145"/>
      <c r="G308" s="145"/>
      <c r="H308" s="145"/>
      <c r="I308" s="145"/>
      <c r="J308" s="145"/>
    </row>
    <row r="309" spans="3:10" x14ac:dyDescent="0.2">
      <c r="C309" s="145"/>
      <c r="E309" s="145"/>
      <c r="F309" s="145"/>
      <c r="G309" s="145"/>
      <c r="H309" s="145"/>
      <c r="I309" s="145"/>
      <c r="J309" s="145"/>
    </row>
    <row r="310" spans="3:10" x14ac:dyDescent="0.2">
      <c r="C310" s="145"/>
      <c r="E310" s="145"/>
      <c r="F310" s="145"/>
      <c r="G310" s="145"/>
      <c r="H310" s="145"/>
      <c r="I310" s="145"/>
      <c r="J310" s="145"/>
    </row>
    <row r="311" spans="3:10" x14ac:dyDescent="0.2">
      <c r="C311" s="145"/>
      <c r="E311" s="145"/>
      <c r="F311" s="145"/>
      <c r="G311" s="145"/>
      <c r="H311" s="145"/>
      <c r="I311" s="145"/>
      <c r="J311" s="145"/>
    </row>
    <row r="312" spans="3:10" x14ac:dyDescent="0.2">
      <c r="C312" s="145"/>
      <c r="E312" s="145"/>
      <c r="F312" s="145"/>
      <c r="G312" s="145"/>
      <c r="H312" s="145"/>
      <c r="I312" s="145"/>
      <c r="J312" s="145"/>
    </row>
    <row r="313" spans="3:10" x14ac:dyDescent="0.2">
      <c r="C313" s="145"/>
      <c r="E313" s="145"/>
      <c r="F313" s="145"/>
      <c r="G313" s="145"/>
      <c r="H313" s="145"/>
      <c r="I313" s="145"/>
      <c r="J313" s="145"/>
    </row>
    <row r="314" spans="3:10" x14ac:dyDescent="0.2">
      <c r="C314" s="145"/>
      <c r="E314" s="145"/>
      <c r="F314" s="145"/>
      <c r="G314" s="145"/>
      <c r="H314" s="145"/>
      <c r="I314" s="145"/>
      <c r="J314" s="145"/>
    </row>
    <row r="315" spans="3:10" x14ac:dyDescent="0.2">
      <c r="C315" s="145"/>
      <c r="E315" s="145"/>
      <c r="F315" s="145"/>
      <c r="G315" s="145"/>
      <c r="H315" s="145"/>
      <c r="I315" s="145"/>
      <c r="J315" s="145"/>
    </row>
    <row r="316" spans="3:10" x14ac:dyDescent="0.2">
      <c r="C316" s="145"/>
      <c r="E316" s="145"/>
      <c r="F316" s="145"/>
      <c r="G316" s="145"/>
      <c r="H316" s="145"/>
      <c r="I316" s="145"/>
      <c r="J316" s="145"/>
    </row>
    <row r="317" spans="3:10" x14ac:dyDescent="0.2">
      <c r="C317" s="145"/>
      <c r="E317" s="145"/>
      <c r="F317" s="145"/>
      <c r="G317" s="145"/>
      <c r="H317" s="145"/>
      <c r="I317" s="145"/>
      <c r="J317" s="145"/>
    </row>
    <row r="318" spans="3:10" x14ac:dyDescent="0.2">
      <c r="C318" s="145"/>
      <c r="E318" s="145"/>
      <c r="F318" s="145"/>
      <c r="G318" s="145"/>
      <c r="H318" s="145"/>
      <c r="I318" s="145"/>
      <c r="J318" s="145"/>
    </row>
    <row r="319" spans="3:10" x14ac:dyDescent="0.2">
      <c r="C319" s="145"/>
      <c r="E319" s="145"/>
      <c r="F319" s="145"/>
      <c r="G319" s="145"/>
      <c r="H319" s="145"/>
      <c r="I319" s="145"/>
      <c r="J319" s="145"/>
    </row>
    <row r="320" spans="3:10" x14ac:dyDescent="0.2">
      <c r="C320" s="145"/>
      <c r="E320" s="145"/>
      <c r="F320" s="145"/>
      <c r="G320" s="145"/>
      <c r="H320" s="145"/>
      <c r="I320" s="145"/>
      <c r="J320" s="145"/>
    </row>
    <row r="321" spans="3:10" x14ac:dyDescent="0.2">
      <c r="C321" s="145"/>
      <c r="E321" s="145"/>
      <c r="F321" s="145"/>
      <c r="G321" s="145"/>
      <c r="H321" s="145"/>
      <c r="I321" s="145"/>
      <c r="J321" s="145"/>
    </row>
    <row r="322" spans="3:10" x14ac:dyDescent="0.2">
      <c r="C322" s="145"/>
      <c r="E322" s="145"/>
      <c r="F322" s="145"/>
      <c r="G322" s="145"/>
      <c r="H322" s="145"/>
      <c r="I322" s="145"/>
      <c r="J322" s="145"/>
    </row>
    <row r="323" spans="3:10" x14ac:dyDescent="0.2">
      <c r="C323" s="145"/>
      <c r="E323" s="145"/>
      <c r="F323" s="145"/>
      <c r="G323" s="145"/>
      <c r="H323" s="145"/>
      <c r="I323" s="145"/>
      <c r="J323" s="145"/>
    </row>
    <row r="324" spans="3:10" x14ac:dyDescent="0.2">
      <c r="C324" s="145"/>
      <c r="E324" s="145"/>
      <c r="F324" s="145"/>
      <c r="G324" s="145"/>
      <c r="H324" s="145"/>
      <c r="I324" s="145"/>
      <c r="J324" s="145"/>
    </row>
    <row r="325" spans="3:10" x14ac:dyDescent="0.2">
      <c r="C325" s="145"/>
      <c r="E325" s="145"/>
      <c r="F325" s="145"/>
      <c r="G325" s="145"/>
      <c r="H325" s="145"/>
      <c r="I325" s="145"/>
      <c r="J325" s="145"/>
    </row>
    <row r="326" spans="3:10" x14ac:dyDescent="0.2">
      <c r="C326" s="145"/>
      <c r="E326" s="145"/>
      <c r="F326" s="145"/>
      <c r="G326" s="145"/>
      <c r="H326" s="145"/>
      <c r="I326" s="145"/>
      <c r="J326" s="145"/>
    </row>
    <row r="327" spans="3:10" x14ac:dyDescent="0.2">
      <c r="C327" s="145"/>
      <c r="E327" s="145"/>
      <c r="F327" s="145"/>
      <c r="G327" s="145"/>
      <c r="H327" s="145"/>
      <c r="I327" s="145"/>
      <c r="J327" s="145"/>
    </row>
    <row r="328" spans="3:10" x14ac:dyDescent="0.2">
      <c r="C328" s="145"/>
      <c r="E328" s="145"/>
      <c r="F328" s="145"/>
      <c r="G328" s="145"/>
      <c r="H328" s="145"/>
      <c r="I328" s="145"/>
      <c r="J328" s="145"/>
    </row>
    <row r="329" spans="3:10" x14ac:dyDescent="0.2">
      <c r="C329" s="145"/>
      <c r="E329" s="145"/>
      <c r="F329" s="145"/>
      <c r="G329" s="145"/>
      <c r="H329" s="145"/>
      <c r="I329" s="145"/>
      <c r="J329" s="145"/>
    </row>
    <row r="330" spans="3:10" x14ac:dyDescent="0.2">
      <c r="C330" s="145"/>
      <c r="E330" s="145"/>
      <c r="F330" s="145"/>
      <c r="G330" s="145"/>
      <c r="H330" s="145"/>
      <c r="I330" s="145"/>
      <c r="J330" s="145"/>
    </row>
    <row r="331" spans="3:10" x14ac:dyDescent="0.2">
      <c r="C331" s="145"/>
      <c r="E331" s="145"/>
      <c r="F331" s="145"/>
      <c r="G331" s="145"/>
      <c r="H331" s="145"/>
      <c r="I331" s="145"/>
      <c r="J331" s="145"/>
    </row>
    <row r="332" spans="3:10" x14ac:dyDescent="0.2">
      <c r="C332" s="145"/>
      <c r="E332" s="145"/>
      <c r="F332" s="145"/>
      <c r="G332" s="145"/>
      <c r="H332" s="145"/>
      <c r="I332" s="145"/>
      <c r="J332" s="145"/>
    </row>
    <row r="333" spans="3:10" x14ac:dyDescent="0.2">
      <c r="C333" s="145"/>
      <c r="E333" s="145"/>
      <c r="F333" s="145"/>
      <c r="G333" s="145"/>
      <c r="H333" s="145"/>
      <c r="I333" s="145"/>
      <c r="J333" s="145"/>
    </row>
    <row r="334" spans="3:10" x14ac:dyDescent="0.2">
      <c r="C334" s="145"/>
      <c r="E334" s="145"/>
      <c r="F334" s="145"/>
      <c r="G334" s="145"/>
      <c r="H334" s="145"/>
      <c r="I334" s="145"/>
      <c r="J334" s="14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2">
    <tabColor theme="0"/>
  </sheetPr>
  <dimension ref="A1:I246"/>
  <sheetViews>
    <sheetView topLeftCell="A3" zoomScaleNormal="100" workbookViewId="0">
      <pane ySplit="5" topLeftCell="A17" activePane="bottomLeft" state="frozen"/>
      <selection activeCell="F28" sqref="F28"/>
      <selection pane="bottomLeft" activeCell="A8" sqref="A8:D8"/>
    </sheetView>
  </sheetViews>
  <sheetFormatPr defaultColWidth="9.140625" defaultRowHeight="12.75" x14ac:dyDescent="0.2"/>
  <cols>
    <col min="1" max="1" width="11.7109375" style="4" customWidth="1"/>
    <col min="2" max="2" width="28" style="4" customWidth="1"/>
    <col min="3" max="3" width="33.42578125" style="3" customWidth="1"/>
    <col min="4" max="4" width="24.85546875" style="3" customWidth="1"/>
    <col min="5" max="5" width="20.5703125" style="5" customWidth="1"/>
    <col min="6" max="6" width="19.85546875" style="5" customWidth="1"/>
    <col min="7" max="7" width="16.5703125" style="4" customWidth="1"/>
    <col min="8" max="8" width="14.85546875" style="4" customWidth="1"/>
    <col min="9" max="16384" width="9.140625" style="4"/>
  </cols>
  <sheetData>
    <row r="1" spans="1:6" x14ac:dyDescent="0.2">
      <c r="A1" s="1"/>
    </row>
    <row r="2" spans="1:6" x14ac:dyDescent="0.2">
      <c r="A2"/>
    </row>
    <row r="3" spans="1:6" x14ac:dyDescent="0.2">
      <c r="A3" s="9" t="s">
        <v>15</v>
      </c>
    </row>
    <row r="4" spans="1:6" x14ac:dyDescent="0.2">
      <c r="A4" s="10" t="s">
        <v>12</v>
      </c>
    </row>
    <row r="5" spans="1:6" x14ac:dyDescent="0.2">
      <c r="A5" s="9" t="s">
        <v>17</v>
      </c>
    </row>
    <row r="6" spans="1:6" ht="12.75" customHeight="1" thickBot="1" x14ac:dyDescent="0.25">
      <c r="A6" s="6"/>
      <c r="B6" s="6"/>
      <c r="C6" s="7"/>
      <c r="D6" s="11" t="s">
        <v>8</v>
      </c>
    </row>
    <row r="7" spans="1:6" ht="24.75" customHeight="1" thickBot="1" x14ac:dyDescent="0.3">
      <c r="A7" s="190" t="s">
        <v>44</v>
      </c>
      <c r="B7" s="191"/>
      <c r="C7" s="191"/>
      <c r="D7" s="192"/>
    </row>
    <row r="8" spans="1:6" ht="13.5" customHeight="1" thickTop="1" thickBot="1" x14ac:dyDescent="0.25">
      <c r="A8" s="193" t="s">
        <v>24</v>
      </c>
      <c r="B8" s="194"/>
      <c r="C8" s="194"/>
      <c r="D8" s="195"/>
    </row>
    <row r="9" spans="1:6" s="13" customFormat="1" ht="13.5" customHeight="1" x14ac:dyDescent="0.2">
      <c r="A9" s="84" t="s">
        <v>31</v>
      </c>
      <c r="B9" s="85"/>
      <c r="C9" s="86"/>
      <c r="D9" s="87"/>
      <c r="E9" s="16"/>
      <c r="F9" s="16"/>
    </row>
    <row r="10" spans="1:6" s="13" customFormat="1" ht="13.5" customHeight="1" x14ac:dyDescent="0.2">
      <c r="A10" s="120">
        <v>41225</v>
      </c>
      <c r="B10" s="121" t="s">
        <v>0</v>
      </c>
      <c r="C10" s="122">
        <v>8314899.1200000001</v>
      </c>
      <c r="D10" s="123"/>
      <c r="E10" s="16"/>
      <c r="F10" s="16"/>
    </row>
    <row r="11" spans="1:6" s="13" customFormat="1" ht="13.5" customHeight="1" x14ac:dyDescent="0.2">
      <c r="A11" s="120">
        <v>41232</v>
      </c>
      <c r="B11" s="121" t="s">
        <v>0</v>
      </c>
      <c r="C11" s="122">
        <v>8395972.6300000008</v>
      </c>
      <c r="D11" s="123"/>
      <c r="E11" s="16"/>
      <c r="F11" s="16"/>
    </row>
    <row r="12" spans="1:6" s="13" customFormat="1" ht="13.5" customHeight="1" x14ac:dyDescent="0.2">
      <c r="A12" s="120">
        <v>41243</v>
      </c>
      <c r="B12" s="121" t="s">
        <v>0</v>
      </c>
      <c r="C12" s="122">
        <v>8509070.1799999997</v>
      </c>
      <c r="D12" s="123"/>
      <c r="E12" s="16"/>
      <c r="F12" s="16"/>
    </row>
    <row r="13" spans="1:6" s="13" customFormat="1" ht="13.5" customHeight="1" x14ac:dyDescent="0.2">
      <c r="A13" s="120"/>
      <c r="B13" s="121"/>
      <c r="C13" s="122"/>
      <c r="D13" s="123"/>
      <c r="E13" s="16"/>
      <c r="F13" s="16"/>
    </row>
    <row r="14" spans="1:6" s="13" customFormat="1" ht="13.5" customHeight="1" thickBot="1" x14ac:dyDescent="0.25">
      <c r="A14" s="124"/>
      <c r="B14" s="121"/>
      <c r="C14" s="125" t="s">
        <v>1</v>
      </c>
      <c r="D14" s="126">
        <f>+C10+C11+C12</f>
        <v>25219941.93</v>
      </c>
      <c r="E14" s="16"/>
      <c r="F14" s="16"/>
    </row>
    <row r="15" spans="1:6" s="13" customFormat="1" ht="13.5" customHeight="1" x14ac:dyDescent="0.2">
      <c r="A15" s="84" t="s">
        <v>30</v>
      </c>
      <c r="B15" s="85"/>
      <c r="C15" s="92"/>
      <c r="D15" s="93"/>
      <c r="E15" s="16"/>
      <c r="F15" s="16"/>
    </row>
    <row r="16" spans="1:6" s="13" customFormat="1" ht="13.5" customHeight="1" x14ac:dyDescent="0.2">
      <c r="A16" s="120">
        <v>41229</v>
      </c>
      <c r="B16" s="127" t="s">
        <v>0</v>
      </c>
      <c r="C16" s="128">
        <v>83992048.939999998</v>
      </c>
      <c r="D16" s="129"/>
      <c r="E16" s="16"/>
      <c r="F16" s="16"/>
    </row>
    <row r="17" spans="1:7" s="13" customFormat="1" ht="13.5" customHeight="1" x14ac:dyDescent="0.2">
      <c r="A17" s="120">
        <v>41229</v>
      </c>
      <c r="B17" s="127" t="s">
        <v>2</v>
      </c>
      <c r="C17" s="128">
        <v>39766191.659999996</v>
      </c>
      <c r="D17" s="129"/>
      <c r="E17" s="16"/>
      <c r="F17" s="16"/>
    </row>
    <row r="18" spans="1:7" s="13" customFormat="1" ht="13.5" customHeight="1" x14ac:dyDescent="0.2">
      <c r="A18" s="130"/>
      <c r="B18" s="127"/>
      <c r="C18" s="131"/>
      <c r="D18" s="129"/>
      <c r="E18" s="16"/>
      <c r="F18" s="16"/>
    </row>
    <row r="19" spans="1:7" s="13" customFormat="1" ht="13.5" customHeight="1" thickBot="1" x14ac:dyDescent="0.25">
      <c r="A19" s="132"/>
      <c r="B19" s="133"/>
      <c r="C19" s="125" t="s">
        <v>1</v>
      </c>
      <c r="D19" s="126">
        <f>C16+C17</f>
        <v>123758240.59999999</v>
      </c>
      <c r="E19" s="16"/>
      <c r="F19" s="16"/>
    </row>
    <row r="20" spans="1:7" s="13" customFormat="1" ht="13.5" customHeight="1" x14ac:dyDescent="0.2">
      <c r="A20" s="84" t="s">
        <v>32</v>
      </c>
      <c r="B20" s="85"/>
      <c r="C20" s="88"/>
      <c r="D20" s="87"/>
      <c r="E20" s="22"/>
      <c r="F20" s="16"/>
    </row>
    <row r="21" spans="1:7" s="13" customFormat="1" ht="13.5" customHeight="1" x14ac:dyDescent="0.2">
      <c r="A21" s="120">
        <v>41229</v>
      </c>
      <c r="B21" s="121" t="s">
        <v>0</v>
      </c>
      <c r="C21" s="128">
        <v>31753643.379999999</v>
      </c>
      <c r="D21" s="123"/>
      <c r="E21" s="22"/>
      <c r="F21" s="16"/>
      <c r="G21" s="16"/>
    </row>
    <row r="22" spans="1:7" s="13" customFormat="1" ht="13.5" customHeight="1" x14ac:dyDescent="0.2">
      <c r="A22" s="120">
        <v>41229</v>
      </c>
      <c r="B22" s="121" t="s">
        <v>2</v>
      </c>
      <c r="C22" s="128">
        <v>9341212.9700000007</v>
      </c>
      <c r="D22" s="123"/>
      <c r="E22" s="22"/>
      <c r="F22" s="16"/>
      <c r="G22" s="16"/>
    </row>
    <row r="23" spans="1:7" s="13" customFormat="1" ht="13.5" customHeight="1" x14ac:dyDescent="0.2">
      <c r="A23" s="124"/>
      <c r="B23" s="121"/>
      <c r="C23" s="128"/>
      <c r="D23" s="134"/>
      <c r="E23" s="22"/>
      <c r="F23" s="16"/>
      <c r="G23" s="16"/>
    </row>
    <row r="24" spans="1:7" s="13" customFormat="1" ht="13.5" customHeight="1" thickBot="1" x14ac:dyDescent="0.25">
      <c r="A24" s="132"/>
      <c r="B24" s="133"/>
      <c r="C24" s="125" t="s">
        <v>1</v>
      </c>
      <c r="D24" s="126">
        <f>SUM(C21:C22)</f>
        <v>41094856.350000001</v>
      </c>
      <c r="E24" s="16"/>
      <c r="F24" s="16"/>
      <c r="G24" s="16"/>
    </row>
    <row r="25" spans="1:7" s="13" customFormat="1" ht="13.5" customHeight="1" x14ac:dyDescent="0.2">
      <c r="A25" s="82" t="s">
        <v>33</v>
      </c>
      <c r="B25" s="91"/>
      <c r="C25" s="94"/>
      <c r="D25" s="89"/>
      <c r="E25" s="16"/>
      <c r="F25" s="16"/>
      <c r="G25" s="16"/>
    </row>
    <row r="26" spans="1:7" s="13" customFormat="1" ht="13.5" customHeight="1" x14ac:dyDescent="0.2">
      <c r="A26" s="120">
        <v>41214</v>
      </c>
      <c r="B26" s="121" t="s">
        <v>2</v>
      </c>
      <c r="C26" s="122">
        <v>173589683.94</v>
      </c>
      <c r="D26" s="123"/>
      <c r="E26" s="16"/>
      <c r="F26" s="16"/>
      <c r="G26" s="16"/>
    </row>
    <row r="27" spans="1:7" s="13" customFormat="1" ht="13.5" customHeight="1" x14ac:dyDescent="0.2">
      <c r="A27" s="124"/>
      <c r="B27" s="121"/>
      <c r="C27" s="135"/>
      <c r="D27" s="134"/>
      <c r="E27" s="16"/>
      <c r="F27" s="16"/>
      <c r="G27" s="16"/>
    </row>
    <row r="28" spans="1:7" s="13" customFormat="1" ht="13.5" customHeight="1" thickBot="1" x14ac:dyDescent="0.25">
      <c r="A28" s="132"/>
      <c r="B28" s="133"/>
      <c r="C28" s="125" t="s">
        <v>1</v>
      </c>
      <c r="D28" s="126">
        <f>C26</f>
        <v>173589683.94</v>
      </c>
      <c r="E28" s="16"/>
      <c r="F28" s="16"/>
      <c r="G28" s="16"/>
    </row>
    <row r="29" spans="1:7" s="13" customFormat="1" ht="13.5" customHeight="1" x14ac:dyDescent="0.2">
      <c r="A29" s="84" t="s">
        <v>34</v>
      </c>
      <c r="B29" s="85"/>
      <c r="C29" s="94"/>
      <c r="D29" s="87"/>
      <c r="E29" s="16"/>
      <c r="F29" s="16"/>
      <c r="G29" s="16"/>
    </row>
    <row r="30" spans="1:7" s="13" customFormat="1" ht="13.5" customHeight="1" x14ac:dyDescent="0.2">
      <c r="A30" s="120">
        <v>41229</v>
      </c>
      <c r="B30" s="121" t="s">
        <v>2</v>
      </c>
      <c r="C30" s="122">
        <v>75312582.969999999</v>
      </c>
      <c r="D30" s="123"/>
      <c r="E30" s="16"/>
      <c r="F30" s="16"/>
      <c r="G30" s="16"/>
    </row>
    <row r="31" spans="1:7" s="13" customFormat="1" ht="13.5" customHeight="1" x14ac:dyDescent="0.2">
      <c r="A31" s="124"/>
      <c r="B31" s="121"/>
      <c r="C31" s="135"/>
      <c r="D31" s="134"/>
      <c r="E31" s="16"/>
      <c r="F31" s="16"/>
      <c r="G31" s="16"/>
    </row>
    <row r="32" spans="1:7" s="13" customFormat="1" ht="13.5" customHeight="1" thickBot="1" x14ac:dyDescent="0.25">
      <c r="A32" s="132"/>
      <c r="B32" s="133"/>
      <c r="C32" s="125" t="s">
        <v>1</v>
      </c>
      <c r="D32" s="126">
        <f>SUM(C30:C31)</f>
        <v>75312582.969999999</v>
      </c>
      <c r="E32" s="16"/>
      <c r="F32" s="16"/>
      <c r="G32" s="16"/>
    </row>
    <row r="33" spans="1:7" s="13" customFormat="1" ht="13.5" customHeight="1" x14ac:dyDescent="0.2">
      <c r="A33" s="84" t="s">
        <v>35</v>
      </c>
      <c r="B33" s="85"/>
      <c r="C33" s="86"/>
      <c r="D33" s="87"/>
      <c r="E33" s="16"/>
      <c r="F33" s="16"/>
      <c r="G33" s="16"/>
    </row>
    <row r="34" spans="1:7" s="13" customFormat="1" ht="13.5" customHeight="1" x14ac:dyDescent="0.2">
      <c r="A34" s="120">
        <v>41229</v>
      </c>
      <c r="B34" s="121" t="s">
        <v>2</v>
      </c>
      <c r="C34" s="122">
        <v>169419023.06999999</v>
      </c>
      <c r="D34" s="123"/>
      <c r="E34" s="16"/>
      <c r="F34" s="16"/>
      <c r="G34" s="16"/>
    </row>
    <row r="35" spans="1:7" s="13" customFormat="1" ht="13.5" customHeight="1" x14ac:dyDescent="0.2">
      <c r="A35" s="124"/>
      <c r="B35" s="121"/>
      <c r="C35" s="122"/>
      <c r="D35" s="134"/>
      <c r="E35" s="16"/>
      <c r="F35" s="16"/>
      <c r="G35" s="16"/>
    </row>
    <row r="36" spans="1:7" s="13" customFormat="1" ht="13.5" customHeight="1" thickBot="1" x14ac:dyDescent="0.25">
      <c r="A36" s="132"/>
      <c r="B36" s="133"/>
      <c r="C36" s="125" t="s">
        <v>1</v>
      </c>
      <c r="D36" s="126">
        <f>SUM(C34)</f>
        <v>169419023.06999999</v>
      </c>
      <c r="E36" s="16"/>
      <c r="F36" s="16"/>
      <c r="G36" s="16"/>
    </row>
    <row r="37" spans="1:7" s="13" customFormat="1" ht="13.5" customHeight="1" x14ac:dyDescent="0.2">
      <c r="A37" s="84" t="s">
        <v>36</v>
      </c>
      <c r="B37" s="85"/>
      <c r="C37" s="86"/>
      <c r="D37" s="87"/>
      <c r="E37" s="16"/>
      <c r="F37" s="16"/>
      <c r="G37" s="16"/>
    </row>
    <row r="38" spans="1:7" s="13" customFormat="1" ht="13.5" customHeight="1" x14ac:dyDescent="0.2">
      <c r="A38" s="120">
        <v>41229</v>
      </c>
      <c r="B38" s="121" t="s">
        <v>2</v>
      </c>
      <c r="C38" s="122">
        <v>138306350.62</v>
      </c>
      <c r="D38" s="123"/>
      <c r="E38" s="16"/>
      <c r="F38" s="16"/>
      <c r="G38" s="16"/>
    </row>
    <row r="39" spans="1:7" s="13" customFormat="1" ht="13.5" customHeight="1" x14ac:dyDescent="0.2">
      <c r="A39" s="124"/>
      <c r="B39" s="121"/>
      <c r="C39" s="122"/>
      <c r="D39" s="134"/>
      <c r="E39" s="16"/>
      <c r="F39" s="16"/>
      <c r="G39" s="16"/>
    </row>
    <row r="40" spans="1:7" s="13" customFormat="1" ht="13.5" customHeight="1" thickBot="1" x14ac:dyDescent="0.25">
      <c r="A40" s="132"/>
      <c r="B40" s="133"/>
      <c r="C40" s="125" t="s">
        <v>1</v>
      </c>
      <c r="D40" s="126">
        <f>SUM(C38)</f>
        <v>138306350.62</v>
      </c>
      <c r="E40" s="16"/>
      <c r="F40" s="16"/>
      <c r="G40" s="16"/>
    </row>
    <row r="41" spans="1:7" s="13" customFormat="1" ht="13.5" customHeight="1" x14ac:dyDescent="0.2">
      <c r="A41" s="84" t="s">
        <v>37</v>
      </c>
      <c r="B41" s="85"/>
      <c r="C41" s="108"/>
      <c r="D41" s="90"/>
      <c r="E41" s="30"/>
      <c r="F41" s="30"/>
      <c r="G41" s="30"/>
    </row>
    <row r="42" spans="1:7" s="13" customFormat="1" ht="13.5" customHeight="1" x14ac:dyDescent="0.2">
      <c r="A42" s="120">
        <v>41229</v>
      </c>
      <c r="B42" s="127" t="s">
        <v>2</v>
      </c>
      <c r="C42" s="128">
        <v>42115475.18</v>
      </c>
      <c r="D42" s="136"/>
      <c r="E42" s="30"/>
      <c r="F42" s="30"/>
      <c r="G42" s="30"/>
    </row>
    <row r="43" spans="1:7" s="13" customFormat="1" ht="13.5" customHeight="1" x14ac:dyDescent="0.2">
      <c r="A43" s="124"/>
      <c r="B43" s="127"/>
      <c r="C43" s="128"/>
      <c r="D43" s="136"/>
      <c r="E43" s="30"/>
      <c r="F43" s="30"/>
      <c r="G43" s="30"/>
    </row>
    <row r="44" spans="1:7" s="13" customFormat="1" ht="13.5" customHeight="1" thickBot="1" x14ac:dyDescent="0.25">
      <c r="A44" s="132"/>
      <c r="B44" s="133"/>
      <c r="C44" s="125" t="s">
        <v>1</v>
      </c>
      <c r="D44" s="126">
        <f>SUM(C42)</f>
        <v>42115475.18</v>
      </c>
      <c r="E44" s="30"/>
      <c r="F44" s="30"/>
      <c r="G44" s="30"/>
    </row>
    <row r="45" spans="1:7" s="13" customFormat="1" ht="13.5" customHeight="1" x14ac:dyDescent="0.2">
      <c r="A45" s="84" t="s">
        <v>38</v>
      </c>
      <c r="B45" s="85"/>
      <c r="C45" s="83"/>
      <c r="D45" s="90"/>
      <c r="E45" s="30"/>
      <c r="F45" s="30"/>
      <c r="G45" s="30"/>
    </row>
    <row r="46" spans="1:7" s="13" customFormat="1" ht="13.5" customHeight="1" x14ac:dyDescent="0.2">
      <c r="A46" s="120">
        <v>41229</v>
      </c>
      <c r="B46" s="127" t="s">
        <v>2</v>
      </c>
      <c r="C46" s="131">
        <v>8757872.1999999993</v>
      </c>
      <c r="D46" s="136"/>
      <c r="E46" s="30"/>
      <c r="F46" s="30"/>
      <c r="G46" s="30"/>
    </row>
    <row r="47" spans="1:7" s="13" customFormat="1" ht="13.5" customHeight="1" x14ac:dyDescent="0.2">
      <c r="A47" s="124"/>
      <c r="B47" s="127"/>
      <c r="C47" s="131"/>
      <c r="D47" s="136"/>
      <c r="E47" s="30"/>
      <c r="F47" s="30"/>
      <c r="G47" s="30"/>
    </row>
    <row r="48" spans="1:7" s="13" customFormat="1" ht="13.5" customHeight="1" thickBot="1" x14ac:dyDescent="0.25">
      <c r="A48" s="132"/>
      <c r="B48" s="133"/>
      <c r="C48" s="125" t="s">
        <v>1</v>
      </c>
      <c r="D48" s="126">
        <f>SUM(C46)</f>
        <v>8757872.1999999993</v>
      </c>
      <c r="E48" s="30"/>
      <c r="F48" s="30"/>
      <c r="G48" s="30"/>
    </row>
    <row r="49" spans="1:7" s="13" customFormat="1" ht="13.5" customHeight="1" x14ac:dyDescent="0.2">
      <c r="A49" s="84" t="s">
        <v>39</v>
      </c>
      <c r="B49" s="85"/>
      <c r="C49" s="83"/>
      <c r="D49" s="90"/>
      <c r="E49" s="30"/>
      <c r="F49" s="30"/>
      <c r="G49" s="30"/>
    </row>
    <row r="50" spans="1:7" s="13" customFormat="1" ht="13.5" customHeight="1" x14ac:dyDescent="0.2">
      <c r="A50" s="137">
        <v>41229</v>
      </c>
      <c r="B50" s="127" t="s">
        <v>2</v>
      </c>
      <c r="C50" s="131">
        <v>49594156.210000001</v>
      </c>
      <c r="D50" s="136"/>
      <c r="E50" s="30"/>
      <c r="F50" s="30"/>
      <c r="G50" s="30"/>
    </row>
    <row r="51" spans="1:7" s="13" customFormat="1" ht="13.5" customHeight="1" x14ac:dyDescent="0.2">
      <c r="A51" s="124"/>
      <c r="B51" s="127"/>
      <c r="C51" s="131"/>
      <c r="D51" s="136"/>
      <c r="E51" s="30"/>
      <c r="F51" s="30"/>
      <c r="G51" s="30"/>
    </row>
    <row r="52" spans="1:7" s="13" customFormat="1" ht="13.5" customHeight="1" thickBot="1" x14ac:dyDescent="0.25">
      <c r="A52" s="132"/>
      <c r="B52" s="133"/>
      <c r="C52" s="125" t="s">
        <v>1</v>
      </c>
      <c r="D52" s="126">
        <f>SUM(C50)</f>
        <v>49594156.210000001</v>
      </c>
      <c r="E52" s="30"/>
      <c r="F52" s="30"/>
      <c r="G52" s="31"/>
    </row>
    <row r="53" spans="1:7" s="13" customFormat="1" ht="13.5" customHeight="1" x14ac:dyDescent="0.2">
      <c r="A53" s="84" t="s">
        <v>42</v>
      </c>
      <c r="B53" s="85"/>
      <c r="C53" s="83"/>
      <c r="D53" s="90"/>
      <c r="E53" s="30"/>
      <c r="F53" s="30"/>
      <c r="G53" s="31"/>
    </row>
    <row r="54" spans="1:7" s="13" customFormat="1" ht="13.5" customHeight="1" x14ac:dyDescent="0.2">
      <c r="A54" s="137">
        <v>41229</v>
      </c>
      <c r="B54" s="127" t="s">
        <v>2</v>
      </c>
      <c r="C54" s="131">
        <v>40463354.450000003</v>
      </c>
      <c r="D54" s="136"/>
      <c r="E54" s="30"/>
      <c r="F54" s="30"/>
      <c r="G54" s="31"/>
    </row>
    <row r="55" spans="1:7" s="13" customFormat="1" ht="13.5" customHeight="1" x14ac:dyDescent="0.2">
      <c r="A55" s="124"/>
      <c r="B55" s="127"/>
      <c r="C55" s="131"/>
      <c r="D55" s="136"/>
      <c r="E55" s="30"/>
      <c r="F55" s="30"/>
      <c r="G55" s="31"/>
    </row>
    <row r="56" spans="1:7" s="13" customFormat="1" ht="13.5" customHeight="1" thickBot="1" x14ac:dyDescent="0.25">
      <c r="A56" s="132"/>
      <c r="B56" s="133"/>
      <c r="C56" s="125" t="s">
        <v>1</v>
      </c>
      <c r="D56" s="126">
        <f>SUM(C54)</f>
        <v>40463354.450000003</v>
      </c>
      <c r="E56" s="30"/>
      <c r="F56" s="30"/>
      <c r="G56" s="31"/>
    </row>
    <row r="57" spans="1:7" s="13" customFormat="1" ht="13.5" customHeight="1" x14ac:dyDescent="0.2">
      <c r="A57" s="84" t="s">
        <v>43</v>
      </c>
      <c r="B57" s="85"/>
      <c r="C57" s="83"/>
      <c r="D57" s="90"/>
      <c r="E57" s="30"/>
      <c r="F57" s="30"/>
      <c r="G57" s="31"/>
    </row>
    <row r="58" spans="1:7" s="13" customFormat="1" ht="13.5" customHeight="1" x14ac:dyDescent="0.2">
      <c r="A58" s="137">
        <v>41229</v>
      </c>
      <c r="B58" s="127" t="s">
        <v>2</v>
      </c>
      <c r="C58" s="131">
        <v>15885479.710000001</v>
      </c>
      <c r="D58" s="136"/>
      <c r="E58" s="30"/>
      <c r="F58" s="30"/>
      <c r="G58" s="31"/>
    </row>
    <row r="59" spans="1:7" s="13" customFormat="1" ht="13.5" customHeight="1" x14ac:dyDescent="0.2">
      <c r="A59" s="124"/>
      <c r="B59" s="127"/>
      <c r="C59" s="131"/>
      <c r="D59" s="136"/>
      <c r="E59" s="30"/>
      <c r="F59" s="30"/>
      <c r="G59" s="31"/>
    </row>
    <row r="60" spans="1:7" s="13" customFormat="1" ht="13.5" customHeight="1" thickBot="1" x14ac:dyDescent="0.25">
      <c r="A60" s="132"/>
      <c r="B60" s="133"/>
      <c r="C60" s="125" t="s">
        <v>1</v>
      </c>
      <c r="D60" s="126">
        <f>SUM(C58)</f>
        <v>15885479.710000001</v>
      </c>
      <c r="E60" s="30"/>
      <c r="F60" s="30"/>
      <c r="G60" s="31"/>
    </row>
    <row r="61" spans="1:7" s="13" customFormat="1" ht="13.5" customHeight="1" x14ac:dyDescent="0.2">
      <c r="A61" s="84" t="s">
        <v>40</v>
      </c>
      <c r="B61" s="85"/>
      <c r="C61" s="86"/>
      <c r="D61" s="87"/>
      <c r="E61" s="30"/>
      <c r="F61" s="30"/>
      <c r="G61" s="31"/>
    </row>
    <row r="62" spans="1:7" s="13" customFormat="1" ht="13.5" customHeight="1" x14ac:dyDescent="0.2">
      <c r="A62" s="120">
        <v>41243</v>
      </c>
      <c r="B62" s="121" t="s">
        <v>0</v>
      </c>
      <c r="C62" s="122">
        <v>1986534.59</v>
      </c>
      <c r="D62" s="123"/>
      <c r="E62" s="30"/>
      <c r="F62" s="30"/>
      <c r="G62" s="31"/>
    </row>
    <row r="63" spans="1:7" s="13" customFormat="1" ht="13.5" customHeight="1" x14ac:dyDescent="0.2">
      <c r="A63" s="124"/>
      <c r="B63" s="121"/>
      <c r="C63" s="122"/>
      <c r="D63" s="136"/>
      <c r="E63" s="30"/>
      <c r="F63" s="30"/>
      <c r="G63" s="45"/>
    </row>
    <row r="64" spans="1:7" s="13" customFormat="1" ht="13.5" customHeight="1" thickBot="1" x14ac:dyDescent="0.25">
      <c r="A64" s="132"/>
      <c r="B64" s="133"/>
      <c r="C64" s="125" t="s">
        <v>1</v>
      </c>
      <c r="D64" s="126">
        <f>SUM(C62)</f>
        <v>1986534.59</v>
      </c>
      <c r="E64" s="43"/>
      <c r="F64" s="30"/>
      <c r="G64" s="30"/>
    </row>
    <row r="65" spans="1:9" s="17" customFormat="1" ht="13.5" customHeight="1" thickBot="1" x14ac:dyDescent="0.25">
      <c r="A65" s="33" t="s">
        <v>9</v>
      </c>
      <c r="B65" s="14"/>
      <c r="C65" s="14"/>
      <c r="D65" s="34">
        <f>SUM(D9:D64)</f>
        <v>905503551.82000005</v>
      </c>
      <c r="E65" s="30"/>
      <c r="F65" s="30"/>
      <c r="G65" s="30"/>
      <c r="H65" s="30"/>
    </row>
    <row r="66" spans="1:9" s="17" customFormat="1" ht="13.5" customHeight="1" thickTop="1" thickBot="1" x14ac:dyDescent="0.25">
      <c r="A66" s="196" t="s">
        <v>6</v>
      </c>
      <c r="B66" s="197"/>
      <c r="C66" s="197"/>
      <c r="D66" s="198"/>
      <c r="E66" s="30"/>
      <c r="F66" s="30"/>
      <c r="G66" s="30"/>
      <c r="H66" s="30"/>
    </row>
    <row r="67" spans="1:9" s="17" customFormat="1" ht="13.5" customHeight="1" thickTop="1" x14ac:dyDescent="0.2">
      <c r="A67" s="84" t="s">
        <v>41</v>
      </c>
      <c r="B67" s="91"/>
      <c r="C67" s="83"/>
      <c r="D67" s="90"/>
      <c r="E67" s="30"/>
      <c r="F67" s="30"/>
      <c r="G67" s="30"/>
      <c r="H67" s="30"/>
    </row>
    <row r="68" spans="1:9" s="17" customFormat="1" ht="13.5" customHeight="1" x14ac:dyDescent="0.2">
      <c r="A68" s="137">
        <v>41214</v>
      </c>
      <c r="B68" s="127" t="s">
        <v>2</v>
      </c>
      <c r="C68" s="131">
        <v>6337957.8399999999</v>
      </c>
      <c r="D68" s="136"/>
      <c r="E68" s="30"/>
      <c r="F68" s="30"/>
      <c r="G68" s="45"/>
      <c r="H68" s="30"/>
    </row>
    <row r="69" spans="1:9" s="17" customFormat="1" ht="13.5" customHeight="1" x14ac:dyDescent="0.2">
      <c r="A69" s="137">
        <v>41214</v>
      </c>
      <c r="B69" s="127" t="s">
        <v>0</v>
      </c>
      <c r="C69" s="131">
        <v>7412816.1900000004</v>
      </c>
      <c r="D69" s="136"/>
      <c r="E69" s="30"/>
      <c r="F69" s="30"/>
      <c r="G69" s="45"/>
      <c r="H69" s="30"/>
    </row>
    <row r="70" spans="1:9" s="17" customFormat="1" ht="13.5" customHeight="1" x14ac:dyDescent="0.2">
      <c r="A70" s="130"/>
      <c r="B70" s="127"/>
      <c r="C70" s="138"/>
      <c r="D70" s="136"/>
      <c r="E70" s="30"/>
      <c r="F70" s="30"/>
      <c r="G70" s="81"/>
      <c r="H70" s="30"/>
    </row>
    <row r="71" spans="1:9" s="17" customFormat="1" ht="13.5" customHeight="1" thickBot="1" x14ac:dyDescent="0.25">
      <c r="A71" s="139"/>
      <c r="B71" s="140"/>
      <c r="C71" s="125" t="s">
        <v>1</v>
      </c>
      <c r="D71" s="126">
        <f>C68+C69</f>
        <v>13750774.030000001</v>
      </c>
      <c r="E71" s="30"/>
      <c r="F71" s="30"/>
      <c r="G71" s="30"/>
      <c r="H71" s="30"/>
    </row>
    <row r="72" spans="1:9" s="17" customFormat="1" ht="13.5" customHeight="1" thickBot="1" x14ac:dyDescent="0.25">
      <c r="A72" s="35" t="s">
        <v>10</v>
      </c>
      <c r="B72" s="36"/>
      <c r="C72" s="36"/>
      <c r="D72" s="37">
        <f>D71</f>
        <v>13750774.030000001</v>
      </c>
      <c r="E72" s="30"/>
      <c r="F72" s="30"/>
      <c r="G72" s="45"/>
      <c r="H72" s="30"/>
      <c r="I72" s="30"/>
    </row>
    <row r="73" spans="1:9" s="17" customFormat="1" ht="21" customHeight="1" thickBot="1" x14ac:dyDescent="0.3">
      <c r="A73" s="38" t="s">
        <v>11</v>
      </c>
      <c r="B73" s="39"/>
      <c r="C73" s="39"/>
      <c r="D73" s="40">
        <f>D65+D72</f>
        <v>919254325.85000002</v>
      </c>
      <c r="E73" s="30"/>
      <c r="F73" s="30"/>
      <c r="G73" s="81"/>
      <c r="H73" s="30"/>
      <c r="I73" s="30"/>
    </row>
    <row r="74" spans="1:9" s="17" customFormat="1" ht="13.5" customHeight="1" x14ac:dyDescent="0.2">
      <c r="A74" s="4"/>
      <c r="B74" s="4"/>
      <c r="C74" s="4"/>
      <c r="D74" s="4"/>
      <c r="E74" s="30"/>
      <c r="F74" s="30"/>
      <c r="G74" s="44"/>
      <c r="H74" s="44"/>
      <c r="I74" s="30"/>
    </row>
    <row r="75" spans="1:9" s="17" customFormat="1" ht="13.5" customHeight="1" x14ac:dyDescent="0.2">
      <c r="A75" s="4"/>
      <c r="B75" s="4"/>
      <c r="C75" s="4"/>
      <c r="D75" s="23"/>
      <c r="E75" s="32"/>
      <c r="F75" s="32"/>
      <c r="G75" s="30"/>
      <c r="H75" s="30"/>
      <c r="I75" s="30"/>
    </row>
    <row r="76" spans="1:9" s="17" customFormat="1" ht="13.5" customHeight="1" x14ac:dyDescent="0.2">
      <c r="A76" s="4"/>
      <c r="B76" s="4"/>
      <c r="C76" s="4"/>
      <c r="D76" s="28"/>
      <c r="E76" s="30"/>
      <c r="F76" s="30"/>
      <c r="G76" s="30"/>
      <c r="H76" s="30"/>
      <c r="I76" s="30"/>
    </row>
    <row r="77" spans="1:9" s="17" customFormat="1" ht="31.5" customHeight="1" x14ac:dyDescent="0.5">
      <c r="A77" s="4"/>
      <c r="B77" s="20"/>
      <c r="C77" s="29"/>
      <c r="D77" s="107" t="s">
        <v>46</v>
      </c>
      <c r="E77" s="30"/>
      <c r="F77" s="30"/>
      <c r="G77" s="30"/>
      <c r="H77" s="30"/>
      <c r="I77" s="30"/>
    </row>
    <row r="78" spans="1:9" s="17" customFormat="1" ht="13.5" customHeight="1" x14ac:dyDescent="0.2">
      <c r="A78" s="4"/>
      <c r="B78" s="4"/>
      <c r="C78" s="4"/>
      <c r="D78" s="144" t="s">
        <v>47</v>
      </c>
      <c r="E78" s="30"/>
      <c r="F78" s="45"/>
      <c r="G78" s="30"/>
      <c r="H78" s="30"/>
      <c r="I78" s="30"/>
    </row>
    <row r="79" spans="1:9" x14ac:dyDescent="0.2">
      <c r="C79" s="4"/>
      <c r="D79" s="80"/>
      <c r="E79" s="30"/>
      <c r="F79" s="45"/>
      <c r="G79" s="30"/>
      <c r="H79" s="30"/>
    </row>
    <row r="80" spans="1:9" x14ac:dyDescent="0.2">
      <c r="C80" s="4"/>
      <c r="D80" s="28"/>
      <c r="E80" s="30"/>
      <c r="F80" s="81"/>
      <c r="G80" s="30"/>
      <c r="H80" s="30"/>
    </row>
    <row r="81" spans="3:8" x14ac:dyDescent="0.2">
      <c r="C81" s="4"/>
      <c r="D81" s="28"/>
      <c r="E81" s="30"/>
      <c r="F81" s="30"/>
      <c r="G81" s="30"/>
      <c r="H81" s="30"/>
    </row>
    <row r="82" spans="3:8" x14ac:dyDescent="0.2">
      <c r="C82" s="4"/>
      <c r="E82" s="30"/>
      <c r="F82" s="30"/>
      <c r="G82" s="30"/>
      <c r="H82" s="30"/>
    </row>
    <row r="83" spans="3:8" x14ac:dyDescent="0.2">
      <c r="C83" s="4"/>
      <c r="E83" s="30"/>
      <c r="F83" s="81"/>
      <c r="G83" s="30"/>
      <c r="H83" s="30"/>
    </row>
    <row r="84" spans="3:8" x14ac:dyDescent="0.2">
      <c r="C84" s="4"/>
      <c r="E84" s="30"/>
      <c r="F84" s="30"/>
      <c r="G84" s="30"/>
      <c r="H84" s="30"/>
    </row>
    <row r="85" spans="3:8" x14ac:dyDescent="0.2">
      <c r="C85" s="4"/>
      <c r="E85" s="30"/>
      <c r="F85" s="30"/>
      <c r="G85" s="30"/>
      <c r="H85" s="30"/>
    </row>
    <row r="86" spans="3:8" x14ac:dyDescent="0.2">
      <c r="C86" s="4"/>
      <c r="E86" s="30"/>
      <c r="F86" s="30"/>
      <c r="G86" s="30"/>
      <c r="H86" s="30"/>
    </row>
    <row r="87" spans="3:8" x14ac:dyDescent="0.2">
      <c r="C87" s="4"/>
      <c r="E87" s="30"/>
      <c r="F87" s="30"/>
      <c r="G87" s="30"/>
      <c r="H87" s="30"/>
    </row>
    <row r="88" spans="3:8" x14ac:dyDescent="0.2">
      <c r="C88" s="4"/>
      <c r="E88" s="30"/>
      <c r="F88" s="30"/>
      <c r="G88" s="30"/>
      <c r="H88" s="30"/>
    </row>
    <row r="89" spans="3:8" x14ac:dyDescent="0.2">
      <c r="C89" s="4"/>
      <c r="E89" s="30"/>
      <c r="F89" s="30"/>
      <c r="G89" s="30"/>
      <c r="H89" s="30"/>
    </row>
    <row r="90" spans="3:8" x14ac:dyDescent="0.2">
      <c r="C90" s="4"/>
      <c r="E90" s="30"/>
      <c r="F90" s="30"/>
      <c r="G90" s="30"/>
      <c r="H90" s="30"/>
    </row>
    <row r="91" spans="3:8" x14ac:dyDescent="0.2">
      <c r="C91" s="4"/>
      <c r="E91" s="30"/>
      <c r="F91" s="30"/>
      <c r="G91" s="30"/>
      <c r="H91" s="30"/>
    </row>
    <row r="92" spans="3:8" x14ac:dyDescent="0.2">
      <c r="C92" s="4"/>
      <c r="E92" s="30"/>
      <c r="F92" s="30"/>
      <c r="G92" s="30"/>
      <c r="H92" s="30"/>
    </row>
    <row r="93" spans="3:8" x14ac:dyDescent="0.2">
      <c r="C93" s="4"/>
      <c r="E93" s="30"/>
      <c r="F93" s="30"/>
      <c r="G93" s="30"/>
      <c r="H93" s="30"/>
    </row>
    <row r="94" spans="3:8" x14ac:dyDescent="0.2">
      <c r="C94" s="4"/>
      <c r="E94" s="30"/>
      <c r="F94" s="30"/>
      <c r="G94" s="30"/>
      <c r="H94" s="30"/>
    </row>
    <row r="95" spans="3:8" x14ac:dyDescent="0.2">
      <c r="C95" s="4"/>
      <c r="E95" s="30"/>
      <c r="F95" s="30"/>
      <c r="G95" s="30"/>
      <c r="H95" s="30"/>
    </row>
    <row r="96" spans="3:8" x14ac:dyDescent="0.2">
      <c r="C96" s="4"/>
      <c r="E96" s="30"/>
      <c r="F96" s="30"/>
      <c r="G96" s="30"/>
      <c r="H96" s="30"/>
    </row>
    <row r="97" spans="3:8" x14ac:dyDescent="0.2">
      <c r="C97" s="4"/>
      <c r="E97" s="30"/>
      <c r="F97" s="30"/>
      <c r="G97" s="30"/>
      <c r="H97" s="30"/>
    </row>
    <row r="98" spans="3:8" x14ac:dyDescent="0.2">
      <c r="C98" s="4"/>
      <c r="E98" s="30"/>
      <c r="F98" s="30"/>
      <c r="G98" s="30"/>
      <c r="H98" s="30"/>
    </row>
    <row r="99" spans="3:8" x14ac:dyDescent="0.2">
      <c r="C99" s="4"/>
      <c r="E99" s="30"/>
      <c r="F99" s="30"/>
      <c r="G99" s="30"/>
      <c r="H99" s="30"/>
    </row>
    <row r="100" spans="3:8" x14ac:dyDescent="0.2">
      <c r="C100" s="4"/>
      <c r="E100" s="30"/>
      <c r="F100" s="30"/>
      <c r="G100" s="30"/>
      <c r="H100" s="30"/>
    </row>
    <row r="101" spans="3:8" x14ac:dyDescent="0.2">
      <c r="C101" s="4"/>
      <c r="E101" s="30"/>
      <c r="F101" s="30"/>
      <c r="G101" s="30"/>
      <c r="H101" s="30"/>
    </row>
    <row r="102" spans="3:8" x14ac:dyDescent="0.2">
      <c r="C102" s="4"/>
      <c r="E102" s="30"/>
      <c r="F102" s="30"/>
      <c r="G102" s="30"/>
      <c r="H102" s="30"/>
    </row>
    <row r="103" spans="3:8" x14ac:dyDescent="0.2">
      <c r="C103" s="4"/>
      <c r="E103" s="30"/>
      <c r="F103" s="30"/>
      <c r="G103" s="30"/>
      <c r="H103" s="30"/>
    </row>
    <row r="104" spans="3:8" x14ac:dyDescent="0.2">
      <c r="C104" s="4"/>
      <c r="E104" s="30"/>
      <c r="F104" s="30"/>
      <c r="G104" s="30"/>
      <c r="H104" s="30"/>
    </row>
    <row r="105" spans="3:8" x14ac:dyDescent="0.2">
      <c r="C105" s="4"/>
      <c r="E105" s="30"/>
      <c r="F105" s="30"/>
      <c r="G105" s="30"/>
      <c r="H105" s="30"/>
    </row>
    <row r="106" spans="3:8" x14ac:dyDescent="0.2">
      <c r="C106" s="4"/>
      <c r="E106" s="30"/>
      <c r="F106" s="30"/>
      <c r="G106" s="30"/>
      <c r="H106" s="30"/>
    </row>
    <row r="107" spans="3:8" x14ac:dyDescent="0.2">
      <c r="C107" s="4"/>
      <c r="E107" s="30"/>
      <c r="F107" s="30"/>
      <c r="G107" s="30"/>
      <c r="H107" s="30"/>
    </row>
    <row r="108" spans="3:8" x14ac:dyDescent="0.2">
      <c r="C108" s="4"/>
      <c r="E108" s="30"/>
      <c r="F108" s="30"/>
      <c r="G108" s="30"/>
      <c r="H108" s="30"/>
    </row>
    <row r="109" spans="3:8" x14ac:dyDescent="0.2">
      <c r="C109" s="4"/>
      <c r="E109" s="30"/>
      <c r="F109" s="30"/>
      <c r="G109" s="30"/>
    </row>
    <row r="110" spans="3:8" x14ac:dyDescent="0.2">
      <c r="C110" s="4"/>
    </row>
    <row r="111" spans="3:8" x14ac:dyDescent="0.2">
      <c r="C111" s="4"/>
    </row>
    <row r="112" spans="3:8" x14ac:dyDescent="0.2">
      <c r="C112" s="4"/>
    </row>
    <row r="113" spans="3:3" x14ac:dyDescent="0.2">
      <c r="C113" s="4"/>
    </row>
    <row r="114" spans="3:3" x14ac:dyDescent="0.2">
      <c r="C114" s="4"/>
    </row>
    <row r="115" spans="3:3" x14ac:dyDescent="0.2">
      <c r="C115" s="4"/>
    </row>
    <row r="116" spans="3:3" x14ac:dyDescent="0.2">
      <c r="C116" s="4"/>
    </row>
    <row r="117" spans="3:3" x14ac:dyDescent="0.2">
      <c r="C117" s="4"/>
    </row>
    <row r="118" spans="3:3" x14ac:dyDescent="0.2">
      <c r="C118" s="4"/>
    </row>
    <row r="119" spans="3:3" x14ac:dyDescent="0.2">
      <c r="C119" s="4"/>
    </row>
    <row r="120" spans="3:3" x14ac:dyDescent="0.2">
      <c r="C120" s="4"/>
    </row>
    <row r="121" spans="3:3" x14ac:dyDescent="0.2">
      <c r="C121" s="4"/>
    </row>
    <row r="122" spans="3:3" x14ac:dyDescent="0.2">
      <c r="C122" s="4"/>
    </row>
    <row r="123" spans="3:3" x14ac:dyDescent="0.2">
      <c r="C123" s="4"/>
    </row>
    <row r="124" spans="3:3" x14ac:dyDescent="0.2">
      <c r="C124" s="4"/>
    </row>
    <row r="125" spans="3:3" x14ac:dyDescent="0.2">
      <c r="C125" s="4"/>
    </row>
    <row r="126" spans="3:3" x14ac:dyDescent="0.2">
      <c r="C126" s="4"/>
    </row>
    <row r="127" spans="3:3" x14ac:dyDescent="0.2">
      <c r="C127" s="4"/>
    </row>
    <row r="128" spans="3:3" x14ac:dyDescent="0.2">
      <c r="C128" s="4"/>
    </row>
    <row r="129" spans="3:3" x14ac:dyDescent="0.2">
      <c r="C129" s="4"/>
    </row>
    <row r="130" spans="3:3" x14ac:dyDescent="0.2">
      <c r="C130" s="4"/>
    </row>
    <row r="131" spans="3:3" x14ac:dyDescent="0.2">
      <c r="C131" s="4"/>
    </row>
    <row r="132" spans="3:3" x14ac:dyDescent="0.2">
      <c r="C132" s="4"/>
    </row>
    <row r="133" spans="3:3" x14ac:dyDescent="0.2">
      <c r="C133" s="4"/>
    </row>
    <row r="134" spans="3:3" x14ac:dyDescent="0.2">
      <c r="C134" s="4"/>
    </row>
    <row r="135" spans="3:3" x14ac:dyDescent="0.2">
      <c r="C135" s="4"/>
    </row>
    <row r="136" spans="3:3" x14ac:dyDescent="0.2">
      <c r="C136" s="4"/>
    </row>
    <row r="137" spans="3:3" x14ac:dyDescent="0.2">
      <c r="C137" s="4"/>
    </row>
    <row r="138" spans="3:3" x14ac:dyDescent="0.2">
      <c r="C138" s="4"/>
    </row>
    <row r="139" spans="3:3" x14ac:dyDescent="0.2">
      <c r="C139" s="4"/>
    </row>
    <row r="140" spans="3:3" x14ac:dyDescent="0.2">
      <c r="C140" s="4"/>
    </row>
    <row r="141" spans="3:3" x14ac:dyDescent="0.2">
      <c r="C141" s="4"/>
    </row>
    <row r="142" spans="3:3" x14ac:dyDescent="0.2">
      <c r="C142" s="4"/>
    </row>
    <row r="143" spans="3:3" x14ac:dyDescent="0.2">
      <c r="C143" s="4"/>
    </row>
    <row r="144" spans="3:3" x14ac:dyDescent="0.2">
      <c r="C144" s="4"/>
    </row>
    <row r="145" spans="3:3" x14ac:dyDescent="0.2">
      <c r="C145" s="4"/>
    </row>
    <row r="146" spans="3:3" x14ac:dyDescent="0.2">
      <c r="C146" s="4"/>
    </row>
    <row r="147" spans="3:3" x14ac:dyDescent="0.2">
      <c r="C147" s="4"/>
    </row>
    <row r="148" spans="3:3" x14ac:dyDescent="0.2">
      <c r="C148" s="4"/>
    </row>
    <row r="149" spans="3:3" x14ac:dyDescent="0.2">
      <c r="C149" s="4"/>
    </row>
    <row r="150" spans="3:3" x14ac:dyDescent="0.2">
      <c r="C150" s="4"/>
    </row>
    <row r="151" spans="3:3" x14ac:dyDescent="0.2">
      <c r="C151" s="4"/>
    </row>
    <row r="152" spans="3:3" x14ac:dyDescent="0.2">
      <c r="C152" s="4"/>
    </row>
    <row r="153" spans="3:3" x14ac:dyDescent="0.2">
      <c r="C153" s="4"/>
    </row>
    <row r="154" spans="3:3" x14ac:dyDescent="0.2">
      <c r="C154" s="4"/>
    </row>
    <row r="155" spans="3:3" x14ac:dyDescent="0.2">
      <c r="C155" s="4"/>
    </row>
    <row r="156" spans="3:3" x14ac:dyDescent="0.2">
      <c r="C156" s="4"/>
    </row>
    <row r="157" spans="3:3" x14ac:dyDescent="0.2">
      <c r="C157" s="4"/>
    </row>
    <row r="158" spans="3:3" x14ac:dyDescent="0.2">
      <c r="C158" s="4"/>
    </row>
    <row r="159" spans="3:3" x14ac:dyDescent="0.2">
      <c r="C159" s="4"/>
    </row>
    <row r="160" spans="3:3" x14ac:dyDescent="0.2">
      <c r="C160" s="4"/>
    </row>
    <row r="161" spans="3:3" x14ac:dyDescent="0.2">
      <c r="C161" s="4"/>
    </row>
    <row r="162" spans="3:3" x14ac:dyDescent="0.2">
      <c r="C162" s="4"/>
    </row>
    <row r="163" spans="3:3" x14ac:dyDescent="0.2">
      <c r="C163" s="4"/>
    </row>
    <row r="164" spans="3:3" x14ac:dyDescent="0.2">
      <c r="C164" s="4"/>
    </row>
    <row r="165" spans="3:3" x14ac:dyDescent="0.2">
      <c r="C165" s="4"/>
    </row>
    <row r="166" spans="3:3" x14ac:dyDescent="0.2">
      <c r="C166" s="4"/>
    </row>
    <row r="167" spans="3:3" x14ac:dyDescent="0.2">
      <c r="C167" s="4"/>
    </row>
    <row r="168" spans="3:3" x14ac:dyDescent="0.2">
      <c r="C168" s="4"/>
    </row>
    <row r="169" spans="3:3" x14ac:dyDescent="0.2">
      <c r="C169" s="4"/>
    </row>
    <row r="170" spans="3:3" x14ac:dyDescent="0.2">
      <c r="C170" s="4"/>
    </row>
    <row r="171" spans="3:3" x14ac:dyDescent="0.2">
      <c r="C171" s="4"/>
    </row>
    <row r="172" spans="3:3" x14ac:dyDescent="0.2">
      <c r="C172" s="4"/>
    </row>
    <row r="173" spans="3:3" x14ac:dyDescent="0.2">
      <c r="C173" s="4"/>
    </row>
    <row r="174" spans="3:3" x14ac:dyDescent="0.2">
      <c r="C174" s="4"/>
    </row>
    <row r="175" spans="3:3" x14ac:dyDescent="0.2">
      <c r="C175" s="4"/>
    </row>
    <row r="176" spans="3:3" x14ac:dyDescent="0.2">
      <c r="C176" s="4"/>
    </row>
    <row r="177" spans="3:3" x14ac:dyDescent="0.2">
      <c r="C177" s="4"/>
    </row>
    <row r="178" spans="3:3" x14ac:dyDescent="0.2">
      <c r="C178" s="4"/>
    </row>
    <row r="179" spans="3:3" x14ac:dyDescent="0.2">
      <c r="C179" s="4"/>
    </row>
    <row r="180" spans="3:3" x14ac:dyDescent="0.2">
      <c r="C180" s="4"/>
    </row>
    <row r="181" spans="3:3" x14ac:dyDescent="0.2">
      <c r="C181" s="4"/>
    </row>
    <row r="182" spans="3:3" x14ac:dyDescent="0.2">
      <c r="C182" s="4"/>
    </row>
    <row r="183" spans="3:3" x14ac:dyDescent="0.2">
      <c r="C183" s="4"/>
    </row>
    <row r="184" spans="3:3" x14ac:dyDescent="0.2">
      <c r="C184" s="4"/>
    </row>
    <row r="185" spans="3:3" x14ac:dyDescent="0.2">
      <c r="C185" s="4"/>
    </row>
    <row r="186" spans="3:3" x14ac:dyDescent="0.2">
      <c r="C186" s="4"/>
    </row>
    <row r="187" spans="3:3" x14ac:dyDescent="0.2">
      <c r="C187" s="4"/>
    </row>
    <row r="188" spans="3:3" x14ac:dyDescent="0.2">
      <c r="C188" s="4"/>
    </row>
    <row r="189" spans="3:3" x14ac:dyDescent="0.2">
      <c r="C189" s="4"/>
    </row>
    <row r="190" spans="3:3" x14ac:dyDescent="0.2">
      <c r="C190" s="4"/>
    </row>
    <row r="191" spans="3:3" x14ac:dyDescent="0.2">
      <c r="C191" s="4"/>
    </row>
    <row r="192" spans="3:3" x14ac:dyDescent="0.2">
      <c r="C192" s="4"/>
    </row>
    <row r="193" spans="3:3" x14ac:dyDescent="0.2">
      <c r="C193" s="4"/>
    </row>
    <row r="194" spans="3:3" x14ac:dyDescent="0.2">
      <c r="C194" s="4"/>
    </row>
    <row r="195" spans="3:3" x14ac:dyDescent="0.2">
      <c r="C195" s="4"/>
    </row>
    <row r="196" spans="3:3" x14ac:dyDescent="0.2">
      <c r="C196" s="4"/>
    </row>
    <row r="197" spans="3:3" x14ac:dyDescent="0.2">
      <c r="C197" s="4"/>
    </row>
    <row r="198" spans="3:3" x14ac:dyDescent="0.2">
      <c r="C198" s="4"/>
    </row>
    <row r="199" spans="3:3" x14ac:dyDescent="0.2">
      <c r="C199" s="4"/>
    </row>
    <row r="200" spans="3:3" x14ac:dyDescent="0.2">
      <c r="C200" s="4"/>
    </row>
    <row r="201" spans="3:3" x14ac:dyDescent="0.2">
      <c r="C201" s="4"/>
    </row>
    <row r="202" spans="3:3" x14ac:dyDescent="0.2">
      <c r="C202" s="4"/>
    </row>
    <row r="203" spans="3:3" x14ac:dyDescent="0.2">
      <c r="C203" s="4"/>
    </row>
    <row r="204" spans="3:3" x14ac:dyDescent="0.2">
      <c r="C204" s="4"/>
    </row>
    <row r="205" spans="3:3" x14ac:dyDescent="0.2">
      <c r="C205" s="4"/>
    </row>
    <row r="206" spans="3:3" x14ac:dyDescent="0.2">
      <c r="C206" s="4"/>
    </row>
    <row r="207" spans="3:3" x14ac:dyDescent="0.2">
      <c r="C207" s="4"/>
    </row>
    <row r="208" spans="3:3" x14ac:dyDescent="0.2">
      <c r="C208" s="4"/>
    </row>
    <row r="209" spans="3:3" x14ac:dyDescent="0.2">
      <c r="C209" s="4"/>
    </row>
    <row r="210" spans="3:3" x14ac:dyDescent="0.2">
      <c r="C210" s="4"/>
    </row>
    <row r="211" spans="3:3" x14ac:dyDescent="0.2">
      <c r="C211" s="4"/>
    </row>
    <row r="212" spans="3:3" x14ac:dyDescent="0.2">
      <c r="C212" s="4"/>
    </row>
    <row r="213" spans="3:3" x14ac:dyDescent="0.2">
      <c r="C213" s="4"/>
    </row>
    <row r="214" spans="3:3" x14ac:dyDescent="0.2">
      <c r="C214" s="4"/>
    </row>
    <row r="215" spans="3:3" x14ac:dyDescent="0.2">
      <c r="C215" s="4"/>
    </row>
    <row r="216" spans="3:3" x14ac:dyDescent="0.2">
      <c r="C216" s="4"/>
    </row>
    <row r="217" spans="3:3" x14ac:dyDescent="0.2">
      <c r="C217" s="4"/>
    </row>
    <row r="218" spans="3:3" x14ac:dyDescent="0.2">
      <c r="C218" s="4"/>
    </row>
    <row r="219" spans="3:3" x14ac:dyDescent="0.2">
      <c r="C219" s="4"/>
    </row>
    <row r="220" spans="3:3" x14ac:dyDescent="0.2">
      <c r="C220" s="4"/>
    </row>
    <row r="221" spans="3:3" x14ac:dyDescent="0.2">
      <c r="C221" s="4"/>
    </row>
    <row r="222" spans="3:3" x14ac:dyDescent="0.2">
      <c r="C222" s="4"/>
    </row>
    <row r="223" spans="3:3" x14ac:dyDescent="0.2">
      <c r="C223" s="4"/>
    </row>
    <row r="224" spans="3:3" x14ac:dyDescent="0.2">
      <c r="C224" s="4"/>
    </row>
    <row r="225" spans="3:3" x14ac:dyDescent="0.2">
      <c r="C225" s="4"/>
    </row>
    <row r="226" spans="3:3" x14ac:dyDescent="0.2">
      <c r="C226" s="4"/>
    </row>
    <row r="227" spans="3:3" x14ac:dyDescent="0.2">
      <c r="C227" s="4"/>
    </row>
    <row r="228" spans="3:3" x14ac:dyDescent="0.2">
      <c r="C228" s="4"/>
    </row>
    <row r="229" spans="3:3" x14ac:dyDescent="0.2">
      <c r="C229" s="4"/>
    </row>
    <row r="230" spans="3:3" x14ac:dyDescent="0.2">
      <c r="C230" s="4"/>
    </row>
    <row r="231" spans="3:3" x14ac:dyDescent="0.2">
      <c r="C231" s="4"/>
    </row>
    <row r="232" spans="3:3" x14ac:dyDescent="0.2">
      <c r="C232" s="4"/>
    </row>
    <row r="233" spans="3:3" x14ac:dyDescent="0.2">
      <c r="C233" s="4"/>
    </row>
    <row r="234" spans="3:3" x14ac:dyDescent="0.2">
      <c r="C234" s="4"/>
    </row>
    <row r="235" spans="3:3" x14ac:dyDescent="0.2">
      <c r="C235" s="4"/>
    </row>
    <row r="236" spans="3:3" x14ac:dyDescent="0.2">
      <c r="C236" s="4"/>
    </row>
    <row r="237" spans="3:3" x14ac:dyDescent="0.2">
      <c r="C237" s="4"/>
    </row>
    <row r="238" spans="3:3" x14ac:dyDescent="0.2">
      <c r="C238" s="4"/>
    </row>
    <row r="239" spans="3:3" x14ac:dyDescent="0.2">
      <c r="C239" s="4"/>
    </row>
    <row r="240" spans="3:3" x14ac:dyDescent="0.2">
      <c r="C240" s="4"/>
    </row>
    <row r="241" spans="3:3" x14ac:dyDescent="0.2">
      <c r="C241" s="4"/>
    </row>
    <row r="242" spans="3:3" x14ac:dyDescent="0.2">
      <c r="C242" s="4"/>
    </row>
    <row r="243" spans="3:3" x14ac:dyDescent="0.2">
      <c r="C243" s="4"/>
    </row>
    <row r="244" spans="3:3" x14ac:dyDescent="0.2">
      <c r="C244" s="4"/>
    </row>
    <row r="245" spans="3:3" x14ac:dyDescent="0.2">
      <c r="C245" s="4"/>
    </row>
    <row r="246" spans="3:3" x14ac:dyDescent="0.2">
      <c r="C246" s="4"/>
    </row>
  </sheetData>
  <mergeCells count="3">
    <mergeCell ref="A7:D7"/>
    <mergeCell ref="A8:D8"/>
    <mergeCell ref="A66:D66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65" orientation="portrait" horizontalDpi="4294967292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4.9989318521683403E-2"/>
  </sheetPr>
  <dimension ref="A1:M217"/>
  <sheetViews>
    <sheetView workbookViewId="0">
      <pane xSplit="1" ySplit="7" topLeftCell="B8" activePane="bottomRight" state="frozen"/>
      <selection activeCell="F84" sqref="F84"/>
      <selection pane="topRight" activeCell="F84" sqref="F84"/>
      <selection pane="bottomLeft" activeCell="F84" sqref="F84"/>
      <selection pane="bottomRight" activeCell="B31" sqref="B31"/>
    </sheetView>
  </sheetViews>
  <sheetFormatPr defaultColWidth="9.140625" defaultRowHeight="11.25" x14ac:dyDescent="0.2"/>
  <cols>
    <col min="1" max="1" width="66.5703125" style="47" customWidth="1"/>
    <col min="2" max="2" width="37.5703125" style="47" customWidth="1"/>
    <col min="3" max="3" width="30.85546875" style="47" customWidth="1"/>
    <col min="4" max="4" width="21" style="48" bestFit="1" customWidth="1"/>
    <col min="5" max="5" width="9.85546875" style="48" customWidth="1"/>
    <col min="6" max="6" width="23.42578125" style="48" customWidth="1"/>
    <col min="7" max="7" width="16.42578125" style="47" bestFit="1" customWidth="1"/>
    <col min="8" max="8" width="9.140625" style="47"/>
    <col min="9" max="9" width="9.85546875" style="47" bestFit="1" customWidth="1"/>
    <col min="10" max="10" width="11.140625" style="47" bestFit="1" customWidth="1"/>
    <col min="11" max="11" width="9.28515625" style="47" bestFit="1" customWidth="1"/>
    <col min="12" max="12" width="9.85546875" style="47" bestFit="1" customWidth="1"/>
    <col min="13" max="16384" width="9.140625" style="47"/>
  </cols>
  <sheetData>
    <row r="1" spans="1:13" ht="12.75" x14ac:dyDescent="0.2">
      <c r="A1" s="46"/>
    </row>
    <row r="2" spans="1:13" ht="12.75" x14ac:dyDescent="0.2">
      <c r="A2" s="49"/>
    </row>
    <row r="3" spans="1:13" ht="12.75" x14ac:dyDescent="0.2">
      <c r="A3" s="50" t="s">
        <v>15</v>
      </c>
      <c r="B3" s="51"/>
      <c r="C3" s="51"/>
      <c r="D3" s="52"/>
      <c r="E3" s="52"/>
    </row>
    <row r="4" spans="1:13" ht="12.75" x14ac:dyDescent="0.2">
      <c r="A4" s="25" t="s">
        <v>12</v>
      </c>
      <c r="B4" s="51"/>
      <c r="C4" s="26"/>
      <c r="D4" s="52"/>
      <c r="E4" s="52"/>
    </row>
    <row r="5" spans="1:13" ht="12.75" x14ac:dyDescent="0.2">
      <c r="A5" s="50" t="s">
        <v>17</v>
      </c>
      <c r="B5" s="51"/>
      <c r="C5" s="52"/>
      <c r="D5" s="52"/>
      <c r="E5" s="52"/>
    </row>
    <row r="6" spans="1:13" ht="18.75" thickBot="1" x14ac:dyDescent="0.3">
      <c r="A6" s="51"/>
      <c r="B6" s="53"/>
      <c r="C6" s="54"/>
      <c r="D6" s="52"/>
      <c r="E6" s="55" t="s">
        <v>8</v>
      </c>
    </row>
    <row r="7" spans="1:13" ht="13.5" thickBot="1" x14ac:dyDescent="0.25">
      <c r="A7" s="199" t="s">
        <v>45</v>
      </c>
      <c r="B7" s="200"/>
      <c r="C7" s="200"/>
      <c r="D7" s="200"/>
      <c r="E7" s="201"/>
      <c r="F7" s="56"/>
      <c r="G7" s="57"/>
    </row>
    <row r="8" spans="1:13" s="60" customFormat="1" ht="12.75" x14ac:dyDescent="0.2">
      <c r="A8" s="95" t="s">
        <v>4</v>
      </c>
      <c r="B8" s="96" t="s">
        <v>0</v>
      </c>
      <c r="C8" s="96" t="s">
        <v>2</v>
      </c>
      <c r="D8" s="97" t="s">
        <v>13</v>
      </c>
      <c r="E8" s="98" t="s">
        <v>14</v>
      </c>
      <c r="F8" s="58"/>
      <c r="G8" s="59"/>
      <c r="H8" s="59"/>
    </row>
    <row r="9" spans="1:13" s="60" customFormat="1" ht="14.25" customHeight="1" thickBot="1" x14ac:dyDescent="0.25">
      <c r="A9" s="99" t="s">
        <v>5</v>
      </c>
      <c r="B9" s="141">
        <v>4455331.62</v>
      </c>
      <c r="C9" s="141">
        <v>147460.57999999999</v>
      </c>
      <c r="D9" s="142">
        <f>SUM(B9:C9)</f>
        <v>4602792.2</v>
      </c>
      <c r="E9" s="100">
        <v>159</v>
      </c>
      <c r="F9" s="61"/>
      <c r="G9" s="62"/>
      <c r="H9" s="59"/>
      <c r="I9" s="19"/>
      <c r="J9" s="19"/>
      <c r="K9" s="19"/>
      <c r="L9" s="19"/>
      <c r="M9" s="19"/>
    </row>
    <row r="10" spans="1:13" s="60" customFormat="1" ht="13.5" thickBot="1" x14ac:dyDescent="0.25">
      <c r="A10" s="99" t="s">
        <v>28</v>
      </c>
      <c r="B10" s="112"/>
      <c r="C10" s="109"/>
      <c r="D10" s="113"/>
      <c r="E10" s="101"/>
      <c r="F10" s="61"/>
      <c r="G10" s="63"/>
      <c r="H10" s="59"/>
      <c r="I10" s="19"/>
      <c r="J10" s="19"/>
      <c r="K10" s="19"/>
      <c r="L10" s="19"/>
      <c r="M10" s="19"/>
    </row>
    <row r="11" spans="1:13" s="60" customFormat="1" ht="14.25" customHeight="1" x14ac:dyDescent="0.2">
      <c r="A11" s="95" t="s">
        <v>3</v>
      </c>
      <c r="B11" s="96" t="s">
        <v>0</v>
      </c>
      <c r="C11" s="110" t="s">
        <v>2</v>
      </c>
      <c r="D11" s="97" t="s">
        <v>13</v>
      </c>
      <c r="E11" s="98"/>
      <c r="F11" s="61"/>
      <c r="G11" s="63"/>
      <c r="H11" s="59"/>
    </row>
    <row r="12" spans="1:13" s="60" customFormat="1" ht="14.25" customHeight="1" x14ac:dyDescent="0.2">
      <c r="A12" s="99" t="s">
        <v>25</v>
      </c>
      <c r="B12" s="141">
        <f>'Pag Operações especiais'!D65-C12</f>
        <v>142952168.83999991</v>
      </c>
      <c r="C12" s="141">
        <f>'Pag Operações especiais'!C17+'Pag Operações especiais'!C22+'Pag Operações especiais'!C26+'Pag Operações especiais'!C30+'Pag Operações especiais'!C34+'Pag Operações especiais'!C38+'Pag Operações especiais'!C42+'Pag Operações especiais'!C46+'Pag Operações especiais'!C54+'Pag Operações especiais'!C50+'Pag Operações especiais'!C58</f>
        <v>762551382.98000014</v>
      </c>
      <c r="D12" s="142">
        <f>SUM(B12:C12)</f>
        <v>905503551.82000005</v>
      </c>
      <c r="E12" s="102">
        <v>159</v>
      </c>
      <c r="F12" s="61"/>
      <c r="G12" s="63"/>
      <c r="H12" s="59"/>
    </row>
    <row r="13" spans="1:13" s="60" customFormat="1" ht="13.5" thickBot="1" x14ac:dyDescent="0.25">
      <c r="A13" s="103" t="s">
        <v>6</v>
      </c>
      <c r="B13" s="141">
        <f>'Pag Operações especiais'!D72-'Pag Operações especiais'!C68</f>
        <v>7412816.1900000013</v>
      </c>
      <c r="C13" s="143">
        <f>'Pag Operações especiais'!C68</f>
        <v>6337957.8399999999</v>
      </c>
      <c r="D13" s="142">
        <f>SUM(B13:C13)</f>
        <v>13750774.030000001</v>
      </c>
      <c r="E13" s="100">
        <v>163</v>
      </c>
      <c r="F13" s="64"/>
      <c r="G13" s="65"/>
      <c r="H13" s="59"/>
    </row>
    <row r="14" spans="1:13" s="60" customFormat="1" ht="14.25" customHeight="1" x14ac:dyDescent="0.2">
      <c r="A14" s="95" t="s">
        <v>27</v>
      </c>
      <c r="B14" s="96" t="s">
        <v>0</v>
      </c>
      <c r="C14" s="110" t="s">
        <v>2</v>
      </c>
      <c r="D14" s="97" t="s">
        <v>13</v>
      </c>
      <c r="E14" s="98"/>
      <c r="F14" s="61"/>
      <c r="G14" s="63"/>
      <c r="H14" s="59"/>
    </row>
    <row r="15" spans="1:13" s="60" customFormat="1" ht="14.25" customHeight="1" thickBot="1" x14ac:dyDescent="0.25">
      <c r="A15" s="99" t="s">
        <v>29</v>
      </c>
      <c r="B15" s="141">
        <v>0</v>
      </c>
      <c r="C15" s="143">
        <v>202502285.75</v>
      </c>
      <c r="D15" s="142">
        <f>SUM(B15:C15)</f>
        <v>202502285.75</v>
      </c>
      <c r="E15" s="100">
        <v>159</v>
      </c>
      <c r="F15" s="61"/>
      <c r="G15" s="63"/>
      <c r="H15" s="59"/>
    </row>
    <row r="16" spans="1:13" s="60" customFormat="1" ht="14.25" customHeight="1" x14ac:dyDescent="0.2">
      <c r="A16" s="95" t="s">
        <v>18</v>
      </c>
      <c r="B16" s="96" t="s">
        <v>0</v>
      </c>
      <c r="C16" s="110" t="s">
        <v>2</v>
      </c>
      <c r="D16" s="97" t="s">
        <v>13</v>
      </c>
      <c r="E16" s="98"/>
      <c r="F16" s="66"/>
      <c r="G16" s="63"/>
      <c r="H16" s="59"/>
    </row>
    <row r="17" spans="1:8" s="60" customFormat="1" ht="14.25" customHeight="1" thickBot="1" x14ac:dyDescent="0.25">
      <c r="A17" s="99" t="s">
        <v>21</v>
      </c>
      <c r="B17" s="141">
        <v>0</v>
      </c>
      <c r="C17" s="141">
        <v>39476388.420000002</v>
      </c>
      <c r="D17" s="142">
        <f>SUM(B17:C17)</f>
        <v>39476388.420000002</v>
      </c>
      <c r="E17" s="100">
        <v>159</v>
      </c>
      <c r="F17" s="58"/>
      <c r="G17" s="59"/>
      <c r="H17" s="59"/>
    </row>
    <row r="18" spans="1:8" s="60" customFormat="1" ht="14.25" customHeight="1" x14ac:dyDescent="0.2">
      <c r="A18" s="99" t="s">
        <v>23</v>
      </c>
      <c r="B18" s="141">
        <v>13576051.73</v>
      </c>
      <c r="C18" s="141">
        <v>1373276.83</v>
      </c>
      <c r="D18" s="142">
        <f>SUM(B18:C18)</f>
        <v>14949328.560000001</v>
      </c>
      <c r="E18" s="104">
        <v>159</v>
      </c>
      <c r="F18" s="58"/>
      <c r="G18" s="59"/>
      <c r="H18" s="59"/>
    </row>
    <row r="19" spans="1:8" s="60" customFormat="1" ht="14.25" customHeight="1" thickBot="1" x14ac:dyDescent="0.3">
      <c r="A19" s="99" t="s">
        <v>22</v>
      </c>
      <c r="B19" s="141">
        <v>0</v>
      </c>
      <c r="C19" s="141">
        <v>0</v>
      </c>
      <c r="D19" s="142">
        <f>SUM(B19:C19)</f>
        <v>0</v>
      </c>
      <c r="E19" s="100">
        <v>159</v>
      </c>
      <c r="F19" s="67"/>
      <c r="G19" s="68"/>
      <c r="H19" s="59"/>
    </row>
    <row r="20" spans="1:8" s="60" customFormat="1" ht="14.25" customHeight="1" x14ac:dyDescent="0.2">
      <c r="A20" s="99" t="s">
        <v>19</v>
      </c>
      <c r="B20" s="141">
        <v>516699.53</v>
      </c>
      <c r="C20" s="141">
        <v>63169.22</v>
      </c>
      <c r="D20" s="142">
        <f>SUM(B20:C20)</f>
        <v>579868.75</v>
      </c>
      <c r="E20" s="104">
        <v>160</v>
      </c>
      <c r="F20" s="58"/>
      <c r="G20" s="59"/>
      <c r="H20" s="59"/>
    </row>
    <row r="21" spans="1:8" s="60" customFormat="1" ht="14.25" customHeight="1" thickBot="1" x14ac:dyDescent="0.25">
      <c r="A21" s="105" t="s">
        <v>20</v>
      </c>
      <c r="B21" s="141">
        <v>0</v>
      </c>
      <c r="C21" s="141">
        <v>0</v>
      </c>
      <c r="D21" s="142">
        <f>SUM(B21:C21)</f>
        <v>0</v>
      </c>
      <c r="E21" s="106">
        <v>159</v>
      </c>
      <c r="F21" s="58"/>
      <c r="G21" s="59"/>
      <c r="H21" s="59"/>
    </row>
    <row r="22" spans="1:8" ht="13.5" thickBot="1" x14ac:dyDescent="0.25">
      <c r="A22" s="69" t="s">
        <v>13</v>
      </c>
      <c r="B22" s="70">
        <f>B9+B12+B13+B15+B17+B18+B19+B20+B21</f>
        <v>168913067.90999991</v>
      </c>
      <c r="C22" s="70">
        <f>C9+C12+C13+C15+C17+C18+C19+C20+C21</f>
        <v>1012451921.6200002</v>
      </c>
      <c r="D22" s="70">
        <f>D9+D12+D13+D15+D17+D18+D19+D20+D21</f>
        <v>1181364989.5300002</v>
      </c>
      <c r="E22" s="71"/>
      <c r="F22" s="72"/>
      <c r="G22" s="71"/>
      <c r="H22" s="49"/>
    </row>
    <row r="23" spans="1:8" ht="12.75" x14ac:dyDescent="0.2">
      <c r="A23" s="49"/>
      <c r="B23" s="49"/>
      <c r="C23" s="49"/>
      <c r="E23" s="2"/>
      <c r="F23" s="71"/>
      <c r="G23" s="49"/>
      <c r="H23" s="49"/>
    </row>
    <row r="24" spans="1:8" ht="26.25" x14ac:dyDescent="0.4">
      <c r="A24" s="49"/>
      <c r="B24" s="73"/>
      <c r="C24" s="74"/>
      <c r="D24" s="75"/>
      <c r="E24" s="2"/>
      <c r="F24" s="71"/>
      <c r="G24" s="49"/>
      <c r="H24" s="49"/>
    </row>
    <row r="25" spans="1:8" ht="12.75" x14ac:dyDescent="0.2">
      <c r="A25" s="49"/>
      <c r="B25" s="2"/>
      <c r="C25" s="2"/>
      <c r="D25" s="2"/>
      <c r="E25" s="2"/>
      <c r="F25" s="2"/>
      <c r="G25" s="49"/>
      <c r="H25" s="49"/>
    </row>
    <row r="26" spans="1:8" ht="31.5" customHeight="1" x14ac:dyDescent="0.4">
      <c r="A26" s="49"/>
      <c r="B26" s="76"/>
      <c r="C26" s="118" t="s">
        <v>46</v>
      </c>
      <c r="D26" s="41"/>
      <c r="E26" s="71"/>
      <c r="F26" s="2"/>
      <c r="G26" s="49"/>
      <c r="H26" s="49"/>
    </row>
    <row r="27" spans="1:8" ht="24.75" customHeight="1" x14ac:dyDescent="0.4">
      <c r="A27" s="77"/>
      <c r="B27" s="8"/>
      <c r="C27" s="2"/>
      <c r="D27" s="41"/>
      <c r="E27" s="71"/>
      <c r="F27" s="2"/>
      <c r="G27" s="49"/>
      <c r="H27" s="49"/>
    </row>
    <row r="28" spans="1:8" ht="12.75" x14ac:dyDescent="0.2">
      <c r="A28" s="49"/>
      <c r="B28" s="2"/>
      <c r="C28" s="71"/>
      <c r="D28" s="71"/>
      <c r="E28" s="71"/>
      <c r="F28" s="71"/>
      <c r="G28" s="49"/>
      <c r="H28" s="49"/>
    </row>
    <row r="29" spans="1:8" ht="20.25" x14ac:dyDescent="0.3">
      <c r="A29" s="49"/>
      <c r="B29" s="2"/>
      <c r="C29" s="116"/>
      <c r="D29" s="21"/>
      <c r="E29" s="71"/>
      <c r="F29" s="71"/>
      <c r="G29" s="49"/>
    </row>
    <row r="30" spans="1:8" ht="20.25" x14ac:dyDescent="0.3">
      <c r="A30" s="49"/>
      <c r="B30" s="2"/>
      <c r="C30" s="117"/>
      <c r="D30" s="12"/>
      <c r="E30" s="71"/>
      <c r="F30" s="71"/>
      <c r="G30" s="49"/>
    </row>
    <row r="31" spans="1:8" ht="15.75" x14ac:dyDescent="0.25">
      <c r="A31" s="49"/>
      <c r="B31" s="18"/>
      <c r="C31" s="24"/>
      <c r="D31" s="24"/>
      <c r="E31" s="119"/>
      <c r="F31" s="71"/>
      <c r="G31" s="49"/>
    </row>
    <row r="32" spans="1:8" ht="12.75" x14ac:dyDescent="0.2">
      <c r="A32" s="49"/>
      <c r="B32" s="2"/>
      <c r="C32" s="115"/>
      <c r="D32" s="119"/>
      <c r="E32" s="119"/>
      <c r="F32" s="71"/>
      <c r="G32" s="49"/>
    </row>
    <row r="33" spans="1:7" ht="25.5" x14ac:dyDescent="0.35">
      <c r="A33" s="49"/>
      <c r="B33" s="114"/>
      <c r="C33" s="2"/>
      <c r="D33" s="71"/>
      <c r="E33" s="71"/>
      <c r="F33" s="71"/>
      <c r="G33" s="49"/>
    </row>
    <row r="34" spans="1:7" ht="23.25" x14ac:dyDescent="0.35">
      <c r="A34" s="49"/>
      <c r="B34" s="111"/>
      <c r="C34" s="2"/>
      <c r="D34" s="71"/>
      <c r="E34" s="71"/>
      <c r="F34" s="71"/>
      <c r="G34" s="49"/>
    </row>
    <row r="35" spans="1:7" ht="12.75" x14ac:dyDescent="0.2">
      <c r="A35" s="49"/>
      <c r="B35" s="78"/>
      <c r="C35" s="78"/>
      <c r="D35" s="71"/>
      <c r="E35" s="71"/>
      <c r="F35" s="71"/>
      <c r="G35" s="49"/>
    </row>
    <row r="36" spans="1:7" ht="12.75" x14ac:dyDescent="0.2">
      <c r="A36" s="49"/>
      <c r="B36" s="2"/>
      <c r="C36" s="79"/>
      <c r="D36" s="71"/>
      <c r="E36" s="71"/>
      <c r="F36" s="71"/>
      <c r="G36" s="49"/>
    </row>
    <row r="37" spans="1:7" ht="12.75" x14ac:dyDescent="0.2">
      <c r="A37" s="49"/>
      <c r="B37" s="2"/>
      <c r="C37" s="2"/>
      <c r="D37" s="71"/>
      <c r="E37" s="71"/>
      <c r="F37" s="71"/>
      <c r="G37" s="49"/>
    </row>
    <row r="38" spans="1:7" ht="12.75" x14ac:dyDescent="0.2">
      <c r="A38" s="49"/>
      <c r="B38" s="2"/>
      <c r="C38" s="2"/>
      <c r="D38" s="71"/>
      <c r="E38" s="71"/>
      <c r="F38" s="71"/>
      <c r="G38" s="49"/>
    </row>
    <row r="39" spans="1:7" ht="18" x14ac:dyDescent="0.25">
      <c r="A39" s="49"/>
      <c r="B39" s="42"/>
      <c r="C39" s="42"/>
      <c r="D39" s="71"/>
      <c r="E39" s="71"/>
      <c r="F39" s="71"/>
      <c r="G39" s="49"/>
    </row>
    <row r="40" spans="1:7" ht="12.75" x14ac:dyDescent="0.2">
      <c r="A40" s="49"/>
      <c r="B40" s="2"/>
      <c r="C40" s="49"/>
      <c r="D40" s="71"/>
      <c r="E40" s="71"/>
      <c r="F40" s="71"/>
      <c r="G40" s="49"/>
    </row>
    <row r="41" spans="1:7" ht="12.75" x14ac:dyDescent="0.2">
      <c r="A41" s="49"/>
      <c r="B41" s="49"/>
      <c r="C41" s="49"/>
      <c r="D41" s="71"/>
      <c r="E41" s="71"/>
      <c r="F41" s="71"/>
      <c r="G41" s="49"/>
    </row>
    <row r="42" spans="1:7" ht="12.75" x14ac:dyDescent="0.2">
      <c r="A42" s="49"/>
      <c r="B42" s="49"/>
      <c r="C42" s="49"/>
      <c r="D42" s="71"/>
      <c r="E42" s="71"/>
      <c r="F42" s="71"/>
      <c r="G42" s="49"/>
    </row>
    <row r="43" spans="1:7" ht="12.75" x14ac:dyDescent="0.2">
      <c r="A43" s="49"/>
      <c r="B43" s="49"/>
      <c r="C43" s="49"/>
      <c r="D43" s="71"/>
      <c r="E43" s="71"/>
      <c r="F43" s="71"/>
      <c r="G43" s="49"/>
    </row>
    <row r="44" spans="1:7" ht="12.75" x14ac:dyDescent="0.2">
      <c r="A44" s="49"/>
      <c r="B44" s="49"/>
      <c r="C44" s="49"/>
      <c r="D44" s="71"/>
      <c r="E44" s="71"/>
      <c r="F44" s="71"/>
      <c r="G44" s="49"/>
    </row>
    <row r="45" spans="1:7" ht="12.75" x14ac:dyDescent="0.2">
      <c r="A45" s="49"/>
      <c r="B45" s="49"/>
      <c r="C45" s="49"/>
      <c r="D45" s="71"/>
      <c r="E45" s="71"/>
      <c r="F45" s="71"/>
      <c r="G45" s="49"/>
    </row>
    <row r="46" spans="1:7" ht="12.75" x14ac:dyDescent="0.2">
      <c r="A46" s="49"/>
      <c r="B46" s="49"/>
      <c r="C46" s="49"/>
      <c r="D46" s="71"/>
      <c r="E46" s="71"/>
      <c r="F46" s="71"/>
      <c r="G46" s="49"/>
    </row>
    <row r="47" spans="1:7" ht="12.75" x14ac:dyDescent="0.2">
      <c r="A47" s="49"/>
      <c r="B47" s="49"/>
      <c r="C47" s="49"/>
      <c r="D47" s="71"/>
      <c r="E47" s="71"/>
      <c r="F47" s="71"/>
      <c r="G47" s="49"/>
    </row>
    <row r="48" spans="1:7" ht="12.75" x14ac:dyDescent="0.2">
      <c r="A48" s="49"/>
      <c r="B48" s="49"/>
      <c r="C48" s="49"/>
      <c r="D48" s="71"/>
      <c r="E48" s="71"/>
      <c r="F48" s="71"/>
      <c r="G48" s="49"/>
    </row>
    <row r="49" spans="1:7" ht="12.75" x14ac:dyDescent="0.2">
      <c r="A49" s="49"/>
      <c r="B49" s="49"/>
      <c r="C49" s="49"/>
      <c r="D49" s="71"/>
      <c r="E49" s="71"/>
      <c r="F49" s="71"/>
      <c r="G49" s="49"/>
    </row>
    <row r="50" spans="1:7" ht="12.75" x14ac:dyDescent="0.2">
      <c r="A50" s="49"/>
      <c r="B50" s="49"/>
      <c r="C50" s="49"/>
      <c r="D50" s="71"/>
      <c r="E50" s="71"/>
      <c r="F50" s="71"/>
      <c r="G50" s="49"/>
    </row>
    <row r="51" spans="1:7" ht="12.75" x14ac:dyDescent="0.2">
      <c r="A51" s="49"/>
      <c r="B51" s="49"/>
      <c r="C51" s="49"/>
      <c r="D51" s="71"/>
      <c r="E51" s="71"/>
      <c r="F51" s="71"/>
      <c r="G51" s="49"/>
    </row>
    <row r="52" spans="1:7" ht="12.75" x14ac:dyDescent="0.2">
      <c r="A52" s="49"/>
      <c r="B52" s="49"/>
      <c r="C52" s="49"/>
      <c r="D52" s="71"/>
      <c r="E52" s="71"/>
      <c r="F52" s="71"/>
      <c r="G52" s="49"/>
    </row>
    <row r="53" spans="1:7" ht="12.75" x14ac:dyDescent="0.2">
      <c r="A53" s="49"/>
      <c r="B53" s="49"/>
      <c r="C53" s="49"/>
      <c r="D53" s="71"/>
      <c r="E53" s="71"/>
      <c r="F53" s="71"/>
      <c r="G53" s="49"/>
    </row>
    <row r="54" spans="1:7" ht="12.75" x14ac:dyDescent="0.2">
      <c r="A54" s="49"/>
      <c r="B54" s="49"/>
      <c r="C54" s="49"/>
      <c r="D54" s="71"/>
      <c r="E54" s="71"/>
      <c r="F54" s="71"/>
      <c r="G54" s="49"/>
    </row>
    <row r="55" spans="1:7" ht="12.75" x14ac:dyDescent="0.2">
      <c r="A55" s="49"/>
      <c r="B55" s="49"/>
      <c r="C55" s="49"/>
      <c r="D55" s="71"/>
      <c r="E55" s="71"/>
      <c r="F55" s="71"/>
      <c r="G55" s="49"/>
    </row>
    <row r="56" spans="1:7" ht="12.75" x14ac:dyDescent="0.2">
      <c r="A56" s="49"/>
      <c r="B56" s="49"/>
      <c r="C56" s="49"/>
      <c r="D56" s="71"/>
      <c r="E56" s="71"/>
      <c r="F56" s="71"/>
      <c r="G56" s="49"/>
    </row>
    <row r="57" spans="1:7" ht="12.75" x14ac:dyDescent="0.2">
      <c r="A57" s="49"/>
      <c r="B57" s="49"/>
      <c r="C57" s="49"/>
      <c r="D57" s="71"/>
      <c r="E57" s="71"/>
      <c r="F57" s="71"/>
      <c r="G57" s="49"/>
    </row>
    <row r="58" spans="1:7" ht="12.75" x14ac:dyDescent="0.2">
      <c r="A58" s="49"/>
      <c r="B58" s="49"/>
      <c r="C58" s="49"/>
      <c r="D58" s="71"/>
      <c r="E58" s="71"/>
      <c r="F58" s="71"/>
      <c r="G58" s="49"/>
    </row>
    <row r="59" spans="1:7" ht="12.75" x14ac:dyDescent="0.2">
      <c r="A59" s="49"/>
      <c r="B59" s="49"/>
      <c r="C59" s="49"/>
      <c r="D59" s="71"/>
      <c r="E59" s="71"/>
      <c r="F59" s="71"/>
      <c r="G59" s="49"/>
    </row>
    <row r="60" spans="1:7" ht="12.75" x14ac:dyDescent="0.2">
      <c r="A60" s="49"/>
      <c r="B60" s="49"/>
      <c r="C60" s="49"/>
      <c r="D60" s="71"/>
      <c r="E60" s="71"/>
      <c r="F60" s="71"/>
      <c r="G60" s="49"/>
    </row>
    <row r="61" spans="1:7" ht="12.75" x14ac:dyDescent="0.2">
      <c r="A61" s="49"/>
      <c r="B61" s="49"/>
      <c r="C61" s="49"/>
      <c r="D61" s="71"/>
      <c r="E61" s="71"/>
      <c r="F61" s="71"/>
      <c r="G61" s="49"/>
    </row>
    <row r="62" spans="1:7" ht="12.75" x14ac:dyDescent="0.2">
      <c r="A62" s="49"/>
      <c r="B62" s="49"/>
      <c r="C62" s="49"/>
      <c r="D62" s="71"/>
      <c r="E62" s="71"/>
      <c r="F62" s="71"/>
      <c r="G62" s="49"/>
    </row>
    <row r="63" spans="1:7" ht="12.75" x14ac:dyDescent="0.2">
      <c r="A63" s="49"/>
      <c r="B63" s="49"/>
      <c r="C63" s="49"/>
      <c r="D63" s="71"/>
      <c r="E63" s="71"/>
      <c r="F63" s="71"/>
      <c r="G63" s="49"/>
    </row>
    <row r="64" spans="1:7" ht="12.75" x14ac:dyDescent="0.2">
      <c r="A64" s="49"/>
      <c r="B64" s="49"/>
      <c r="C64" s="49"/>
      <c r="D64" s="71"/>
      <c r="E64" s="71"/>
      <c r="F64" s="71"/>
      <c r="G64" s="49"/>
    </row>
    <row r="65" spans="1:7" ht="12.75" x14ac:dyDescent="0.2">
      <c r="A65" s="49"/>
      <c r="B65" s="49"/>
      <c r="C65" s="49"/>
      <c r="D65" s="71"/>
      <c r="E65" s="71"/>
      <c r="F65" s="71"/>
      <c r="G65" s="49"/>
    </row>
    <row r="66" spans="1:7" ht="12.75" x14ac:dyDescent="0.2">
      <c r="A66" s="49"/>
      <c r="B66" s="49"/>
      <c r="C66" s="49"/>
      <c r="D66" s="71"/>
      <c r="E66" s="71"/>
      <c r="F66" s="71"/>
      <c r="G66" s="49"/>
    </row>
    <row r="67" spans="1:7" ht="12.75" x14ac:dyDescent="0.2">
      <c r="A67" s="49"/>
      <c r="B67" s="49"/>
      <c r="C67" s="49"/>
      <c r="D67" s="71"/>
      <c r="E67" s="71"/>
      <c r="F67" s="71"/>
      <c r="G67" s="49"/>
    </row>
    <row r="68" spans="1:7" ht="12.75" x14ac:dyDescent="0.2">
      <c r="A68" s="49"/>
      <c r="B68" s="49"/>
      <c r="C68" s="49"/>
      <c r="D68" s="71"/>
      <c r="E68" s="71"/>
      <c r="F68" s="71"/>
      <c r="G68" s="49"/>
    </row>
    <row r="69" spans="1:7" ht="12.75" x14ac:dyDescent="0.2">
      <c r="A69" s="49"/>
      <c r="B69" s="49"/>
      <c r="C69" s="49"/>
      <c r="D69" s="71"/>
      <c r="E69" s="71"/>
      <c r="F69" s="71"/>
      <c r="G69" s="49"/>
    </row>
    <row r="70" spans="1:7" ht="12.75" x14ac:dyDescent="0.2">
      <c r="A70" s="49"/>
      <c r="B70" s="49"/>
      <c r="C70" s="49"/>
      <c r="D70" s="71"/>
      <c r="E70" s="71"/>
      <c r="F70" s="71"/>
      <c r="G70" s="49"/>
    </row>
    <row r="71" spans="1:7" ht="12.75" x14ac:dyDescent="0.2">
      <c r="A71" s="49"/>
      <c r="B71" s="49"/>
      <c r="C71" s="49"/>
      <c r="D71" s="71"/>
      <c r="E71" s="71"/>
      <c r="F71" s="71"/>
      <c r="G71" s="49"/>
    </row>
    <row r="72" spans="1:7" ht="12.75" x14ac:dyDescent="0.2">
      <c r="A72" s="49"/>
      <c r="B72" s="49"/>
      <c r="C72" s="49"/>
      <c r="D72" s="71"/>
      <c r="E72" s="71"/>
      <c r="F72" s="71"/>
      <c r="G72" s="49"/>
    </row>
    <row r="73" spans="1:7" ht="12.75" x14ac:dyDescent="0.2">
      <c r="A73" s="49"/>
      <c r="B73" s="49"/>
      <c r="C73" s="49"/>
      <c r="D73" s="71"/>
      <c r="E73" s="71"/>
      <c r="F73" s="71"/>
      <c r="G73" s="49"/>
    </row>
    <row r="74" spans="1:7" ht="12.75" x14ac:dyDescent="0.2">
      <c r="A74" s="49"/>
      <c r="B74" s="49"/>
      <c r="C74" s="49"/>
      <c r="D74" s="71"/>
      <c r="E74" s="71"/>
      <c r="F74" s="71"/>
      <c r="G74" s="49"/>
    </row>
    <row r="75" spans="1:7" ht="12.75" x14ac:dyDescent="0.2">
      <c r="A75" s="49"/>
      <c r="B75" s="49"/>
      <c r="C75" s="49"/>
      <c r="D75" s="71">
        <f>SUM(D9:D74)</f>
        <v>2362729979.0600004</v>
      </c>
      <c r="E75" s="71"/>
      <c r="F75" s="71"/>
      <c r="G75" s="49"/>
    </row>
    <row r="76" spans="1:7" ht="12.75" x14ac:dyDescent="0.2">
      <c r="A76" s="49"/>
      <c r="B76" s="49"/>
      <c r="C76" s="49"/>
      <c r="D76" s="71"/>
      <c r="E76" s="71"/>
      <c r="F76" s="71"/>
      <c r="G76" s="49"/>
    </row>
    <row r="77" spans="1:7" ht="12.75" x14ac:dyDescent="0.2">
      <c r="A77" s="49"/>
      <c r="B77" s="49"/>
      <c r="C77" s="49"/>
      <c r="D77" s="71"/>
      <c r="E77" s="71"/>
      <c r="F77" s="71"/>
      <c r="G77" s="49"/>
    </row>
    <row r="78" spans="1:7" ht="12.75" x14ac:dyDescent="0.2">
      <c r="A78" s="49"/>
      <c r="B78" s="49"/>
      <c r="C78" s="49"/>
      <c r="D78" s="71"/>
      <c r="E78" s="71"/>
      <c r="F78" s="71"/>
      <c r="G78" s="49"/>
    </row>
    <row r="79" spans="1:7" ht="12.75" x14ac:dyDescent="0.2">
      <c r="A79" s="49"/>
      <c r="B79" s="49"/>
      <c r="C79" s="49"/>
      <c r="D79" s="71"/>
      <c r="E79" s="71"/>
      <c r="F79" s="71"/>
      <c r="G79" s="49"/>
    </row>
    <row r="80" spans="1:7" ht="12.75" x14ac:dyDescent="0.2">
      <c r="A80" s="49"/>
      <c r="B80" s="49"/>
      <c r="C80" s="49"/>
      <c r="D80" s="71"/>
      <c r="E80" s="71"/>
      <c r="F80" s="71"/>
      <c r="G80" s="49"/>
    </row>
    <row r="81" spans="1:7" ht="12.75" x14ac:dyDescent="0.2">
      <c r="A81" s="49"/>
      <c r="B81" s="49"/>
      <c r="C81" s="49"/>
      <c r="D81" s="71"/>
      <c r="E81" s="71"/>
      <c r="F81" s="71"/>
      <c r="G81" s="49"/>
    </row>
    <row r="82" spans="1:7" ht="12.75" x14ac:dyDescent="0.2">
      <c r="A82" s="49"/>
      <c r="B82" s="49"/>
      <c r="C82" s="49"/>
      <c r="D82" s="71"/>
      <c r="E82" s="64"/>
      <c r="F82" s="71"/>
      <c r="G82" s="49"/>
    </row>
    <row r="83" spans="1:7" ht="12.75" x14ac:dyDescent="0.2">
      <c r="A83" s="49"/>
      <c r="B83" s="49"/>
      <c r="C83" s="49"/>
      <c r="D83" s="71"/>
      <c r="E83" s="61"/>
      <c r="F83" s="71"/>
      <c r="G83" s="49"/>
    </row>
    <row r="84" spans="1:7" ht="12.75" x14ac:dyDescent="0.2">
      <c r="A84" s="49"/>
      <c r="B84" s="49"/>
      <c r="C84" s="49"/>
      <c r="D84" s="71"/>
      <c r="E84" s="71"/>
      <c r="F84" s="71"/>
      <c r="G84" s="49"/>
    </row>
    <row r="85" spans="1:7" ht="12.75" x14ac:dyDescent="0.2">
      <c r="A85" s="49"/>
      <c r="B85" s="49"/>
      <c r="C85" s="49"/>
      <c r="D85" s="71"/>
      <c r="E85" s="71"/>
      <c r="F85" s="71"/>
      <c r="G85" s="49"/>
    </row>
    <row r="86" spans="1:7" ht="12.75" x14ac:dyDescent="0.2">
      <c r="A86" s="49"/>
      <c r="B86" s="49"/>
      <c r="C86" s="49"/>
      <c r="D86" s="71"/>
      <c r="E86" s="71"/>
      <c r="F86" s="71"/>
      <c r="G86" s="49"/>
    </row>
    <row r="87" spans="1:7" ht="12.75" x14ac:dyDescent="0.2">
      <c r="A87" s="49"/>
      <c r="B87" s="49"/>
      <c r="C87" s="49"/>
      <c r="D87" s="71"/>
      <c r="E87" s="71"/>
      <c r="F87" s="71"/>
      <c r="G87" s="49"/>
    </row>
    <row r="88" spans="1:7" ht="12.75" x14ac:dyDescent="0.2">
      <c r="A88" s="49"/>
      <c r="B88" s="49"/>
      <c r="C88" s="49"/>
      <c r="D88" s="71"/>
      <c r="E88" s="71"/>
      <c r="F88" s="71"/>
      <c r="G88" s="49"/>
    </row>
    <row r="89" spans="1:7" ht="12.75" x14ac:dyDescent="0.2">
      <c r="A89" s="49"/>
      <c r="B89" s="49"/>
      <c r="C89" s="49"/>
      <c r="D89" s="71"/>
      <c r="E89" s="71"/>
      <c r="F89" s="71"/>
      <c r="G89" s="49"/>
    </row>
    <row r="90" spans="1:7" ht="12.75" x14ac:dyDescent="0.2">
      <c r="A90" s="49"/>
      <c r="B90" s="49"/>
      <c r="C90" s="49"/>
      <c r="D90" s="71"/>
      <c r="E90" s="71"/>
      <c r="F90" s="71"/>
      <c r="G90" s="49"/>
    </row>
    <row r="91" spans="1:7" ht="12.75" x14ac:dyDescent="0.2">
      <c r="A91" s="49"/>
      <c r="B91" s="49"/>
      <c r="C91" s="49"/>
      <c r="D91" s="71"/>
      <c r="E91" s="71"/>
      <c r="F91" s="71"/>
      <c r="G91" s="49"/>
    </row>
    <row r="92" spans="1:7" ht="12.75" x14ac:dyDescent="0.2">
      <c r="A92" s="49"/>
      <c r="B92" s="49"/>
      <c r="C92" s="49"/>
      <c r="D92" s="71"/>
      <c r="E92" s="71"/>
      <c r="F92" s="71"/>
      <c r="G92" s="49"/>
    </row>
    <row r="93" spans="1:7" ht="12.75" x14ac:dyDescent="0.2">
      <c r="A93" s="49"/>
      <c r="B93" s="49"/>
      <c r="C93" s="49"/>
      <c r="D93" s="71"/>
      <c r="E93" s="71"/>
      <c r="F93" s="71"/>
      <c r="G93" s="49"/>
    </row>
    <row r="94" spans="1:7" ht="12.75" x14ac:dyDescent="0.2">
      <c r="A94" s="49"/>
      <c r="B94" s="49"/>
      <c r="C94" s="49"/>
      <c r="D94" s="71"/>
      <c r="E94" s="71"/>
      <c r="F94" s="71"/>
      <c r="G94" s="49"/>
    </row>
    <row r="95" spans="1:7" ht="12.75" x14ac:dyDescent="0.2">
      <c r="A95" s="49"/>
      <c r="B95" s="49"/>
      <c r="C95" s="49"/>
      <c r="D95" s="71"/>
      <c r="E95" s="71"/>
      <c r="F95" s="71"/>
      <c r="G95" s="49"/>
    </row>
    <row r="96" spans="1:7" ht="12.75" x14ac:dyDescent="0.2">
      <c r="A96" s="49"/>
      <c r="B96" s="49"/>
      <c r="C96" s="49"/>
      <c r="D96" s="71"/>
      <c r="E96" s="71"/>
      <c r="F96" s="71"/>
      <c r="G96" s="49"/>
    </row>
    <row r="97" spans="1:7" ht="12.75" x14ac:dyDescent="0.2">
      <c r="A97" s="49"/>
      <c r="B97" s="49"/>
      <c r="C97" s="49"/>
      <c r="D97" s="71"/>
      <c r="E97" s="71"/>
      <c r="F97" s="71"/>
      <c r="G97" s="49"/>
    </row>
    <row r="98" spans="1:7" ht="12.75" x14ac:dyDescent="0.2">
      <c r="A98" s="49"/>
      <c r="B98" s="49"/>
      <c r="C98" s="49"/>
      <c r="D98" s="71"/>
      <c r="E98" s="71"/>
      <c r="F98" s="71"/>
      <c r="G98" s="49"/>
    </row>
    <row r="99" spans="1:7" ht="12.75" x14ac:dyDescent="0.2">
      <c r="A99" s="49"/>
      <c r="B99" s="49"/>
      <c r="C99" s="49"/>
      <c r="D99" s="71"/>
      <c r="E99" s="71"/>
      <c r="F99" s="71"/>
      <c r="G99" s="49"/>
    </row>
    <row r="100" spans="1:7" ht="12.75" x14ac:dyDescent="0.2">
      <c r="A100" s="49"/>
      <c r="B100" s="49"/>
      <c r="C100" s="49"/>
      <c r="D100" s="71"/>
      <c r="E100" s="71"/>
      <c r="F100" s="71"/>
      <c r="G100" s="49"/>
    </row>
    <row r="101" spans="1:7" ht="12.75" x14ac:dyDescent="0.2">
      <c r="A101" s="49"/>
      <c r="B101" s="49"/>
      <c r="C101" s="49"/>
      <c r="D101" s="71"/>
      <c r="E101" s="71"/>
      <c r="F101" s="71"/>
      <c r="G101" s="49"/>
    </row>
    <row r="102" spans="1:7" ht="12.75" x14ac:dyDescent="0.2">
      <c r="A102" s="49"/>
      <c r="B102" s="49"/>
      <c r="C102" s="49"/>
      <c r="D102" s="71"/>
      <c r="E102" s="71"/>
      <c r="F102" s="71"/>
      <c r="G102" s="49"/>
    </row>
    <row r="103" spans="1:7" ht="12.75" x14ac:dyDescent="0.2">
      <c r="A103" s="49"/>
      <c r="B103" s="49"/>
      <c r="C103" s="49"/>
      <c r="D103" s="71"/>
      <c r="E103" s="71"/>
      <c r="F103" s="71"/>
      <c r="G103" s="49"/>
    </row>
    <row r="104" spans="1:7" ht="12.75" x14ac:dyDescent="0.2">
      <c r="A104" s="49"/>
      <c r="B104" s="49"/>
      <c r="C104" s="49"/>
      <c r="D104" s="71"/>
      <c r="E104" s="71"/>
      <c r="F104" s="71"/>
      <c r="G104" s="49"/>
    </row>
    <row r="105" spans="1:7" ht="12.75" x14ac:dyDescent="0.2">
      <c r="A105" s="49"/>
      <c r="B105" s="49"/>
      <c r="C105" s="49"/>
      <c r="D105" s="71"/>
      <c r="E105" s="71"/>
      <c r="F105" s="71"/>
      <c r="G105" s="49"/>
    </row>
    <row r="106" spans="1:7" ht="12.75" x14ac:dyDescent="0.2">
      <c r="A106" s="49"/>
      <c r="B106" s="49"/>
      <c r="C106" s="49"/>
      <c r="D106" s="71"/>
      <c r="E106" s="71"/>
      <c r="F106" s="71"/>
      <c r="G106" s="49"/>
    </row>
    <row r="107" spans="1:7" ht="12.75" x14ac:dyDescent="0.2">
      <c r="A107" s="49"/>
      <c r="B107" s="49"/>
      <c r="C107" s="49"/>
      <c r="D107" s="71"/>
      <c r="E107" s="71"/>
      <c r="F107" s="71"/>
      <c r="G107" s="49"/>
    </row>
    <row r="108" spans="1:7" ht="12.75" x14ac:dyDescent="0.2">
      <c r="A108" s="49"/>
      <c r="B108" s="49"/>
      <c r="C108" s="49"/>
      <c r="D108" s="71"/>
      <c r="E108" s="71"/>
      <c r="F108" s="71"/>
      <c r="G108" s="49"/>
    </row>
    <row r="109" spans="1:7" ht="12.75" x14ac:dyDescent="0.2">
      <c r="A109" s="49"/>
      <c r="B109" s="49"/>
      <c r="C109" s="49"/>
      <c r="D109" s="71"/>
      <c r="E109" s="71"/>
      <c r="F109" s="71"/>
      <c r="G109" s="49"/>
    </row>
    <row r="110" spans="1:7" ht="12.75" x14ac:dyDescent="0.2">
      <c r="A110" s="49"/>
      <c r="B110" s="49"/>
      <c r="C110" s="49"/>
      <c r="D110" s="71"/>
      <c r="E110" s="71"/>
      <c r="F110" s="71"/>
      <c r="G110" s="49"/>
    </row>
    <row r="111" spans="1:7" ht="12.75" x14ac:dyDescent="0.2">
      <c r="A111" s="49"/>
      <c r="B111" s="49"/>
      <c r="C111" s="49"/>
      <c r="D111" s="71"/>
      <c r="E111" s="71"/>
      <c r="F111" s="71"/>
      <c r="G111" s="49"/>
    </row>
    <row r="112" spans="1:7" ht="12.75" x14ac:dyDescent="0.2">
      <c r="A112" s="49"/>
      <c r="B112" s="49"/>
      <c r="C112" s="49"/>
      <c r="D112" s="71"/>
      <c r="E112" s="71"/>
      <c r="F112" s="71"/>
      <c r="G112" s="49"/>
    </row>
    <row r="113" spans="1:7" ht="12.75" x14ac:dyDescent="0.2">
      <c r="A113" s="49"/>
      <c r="B113" s="49"/>
      <c r="C113" s="49"/>
      <c r="D113" s="71"/>
      <c r="E113" s="71"/>
      <c r="F113" s="71"/>
      <c r="G113" s="49"/>
    </row>
    <row r="114" spans="1:7" ht="12.75" x14ac:dyDescent="0.2">
      <c r="A114" s="49"/>
      <c r="B114" s="49"/>
      <c r="C114" s="49"/>
      <c r="D114" s="71"/>
      <c r="E114" s="71"/>
      <c r="F114" s="71"/>
      <c r="G114" s="49"/>
    </row>
    <row r="115" spans="1:7" ht="12.75" x14ac:dyDescent="0.2">
      <c r="A115" s="49"/>
      <c r="B115" s="49"/>
      <c r="C115" s="49"/>
      <c r="D115" s="71"/>
      <c r="E115" s="71"/>
      <c r="F115" s="71"/>
      <c r="G115" s="49"/>
    </row>
    <row r="116" spans="1:7" ht="12.75" x14ac:dyDescent="0.2">
      <c r="A116" s="49"/>
      <c r="B116" s="49"/>
      <c r="C116" s="49"/>
      <c r="D116" s="71"/>
      <c r="E116" s="71"/>
      <c r="F116" s="71"/>
      <c r="G116" s="49"/>
    </row>
    <row r="117" spans="1:7" ht="12.75" x14ac:dyDescent="0.2">
      <c r="A117" s="49"/>
      <c r="B117" s="49"/>
      <c r="C117" s="49"/>
      <c r="D117" s="71"/>
      <c r="E117" s="71"/>
      <c r="F117" s="71"/>
      <c r="G117" s="49"/>
    </row>
    <row r="118" spans="1:7" ht="12.75" x14ac:dyDescent="0.2">
      <c r="A118" s="49"/>
      <c r="B118" s="49"/>
      <c r="C118" s="49"/>
      <c r="D118" s="71"/>
      <c r="E118" s="71"/>
      <c r="F118" s="71"/>
      <c r="G118" s="49"/>
    </row>
    <row r="119" spans="1:7" ht="12.75" x14ac:dyDescent="0.2">
      <c r="A119" s="49"/>
      <c r="B119" s="49"/>
      <c r="C119" s="49"/>
      <c r="D119" s="71"/>
      <c r="E119" s="71"/>
      <c r="F119" s="71"/>
      <c r="G119" s="49"/>
    </row>
    <row r="120" spans="1:7" ht="12.75" x14ac:dyDescent="0.2">
      <c r="A120" s="49"/>
      <c r="B120" s="49"/>
      <c r="C120" s="49"/>
      <c r="D120" s="71"/>
      <c r="E120" s="71"/>
      <c r="F120" s="71"/>
      <c r="G120" s="49"/>
    </row>
    <row r="121" spans="1:7" ht="12.75" x14ac:dyDescent="0.2">
      <c r="A121" s="49"/>
      <c r="B121" s="49"/>
      <c r="C121" s="49"/>
      <c r="D121" s="71"/>
      <c r="E121" s="71"/>
      <c r="F121" s="71"/>
      <c r="G121" s="49"/>
    </row>
    <row r="122" spans="1:7" ht="12.75" x14ac:dyDescent="0.2">
      <c r="A122" s="49"/>
      <c r="B122" s="49"/>
      <c r="C122" s="49"/>
      <c r="D122" s="71"/>
      <c r="E122" s="71"/>
      <c r="F122" s="71"/>
      <c r="G122" s="49"/>
    </row>
    <row r="123" spans="1:7" ht="12.75" x14ac:dyDescent="0.2">
      <c r="A123" s="49"/>
      <c r="B123" s="49"/>
      <c r="C123" s="49"/>
      <c r="D123" s="71"/>
      <c r="E123" s="71"/>
      <c r="F123" s="71"/>
      <c r="G123" s="49"/>
    </row>
    <row r="124" spans="1:7" ht="12.75" x14ac:dyDescent="0.2">
      <c r="A124" s="49"/>
      <c r="B124" s="49"/>
      <c r="C124" s="49"/>
      <c r="D124" s="71"/>
      <c r="E124" s="71"/>
      <c r="F124" s="71"/>
      <c r="G124" s="49"/>
    </row>
    <row r="125" spans="1:7" ht="12.75" x14ac:dyDescent="0.2">
      <c r="A125" s="49"/>
      <c r="B125" s="49"/>
      <c r="C125" s="49"/>
      <c r="D125" s="71"/>
      <c r="E125" s="71"/>
      <c r="F125" s="71"/>
      <c r="G125" s="49"/>
    </row>
    <row r="126" spans="1:7" ht="12.75" x14ac:dyDescent="0.2">
      <c r="A126" s="49"/>
      <c r="B126" s="49"/>
      <c r="C126" s="49"/>
      <c r="D126" s="71"/>
      <c r="E126" s="71"/>
      <c r="F126" s="71"/>
      <c r="G126" s="49"/>
    </row>
    <row r="127" spans="1:7" ht="12.75" x14ac:dyDescent="0.2">
      <c r="A127" s="49"/>
      <c r="B127" s="49"/>
      <c r="C127" s="49"/>
      <c r="D127" s="71"/>
      <c r="E127" s="71"/>
      <c r="F127" s="71"/>
      <c r="G127" s="49"/>
    </row>
    <row r="128" spans="1:7" ht="12.75" x14ac:dyDescent="0.2">
      <c r="A128" s="49"/>
      <c r="B128" s="49"/>
      <c r="C128" s="49"/>
      <c r="D128" s="71"/>
      <c r="E128" s="71"/>
      <c r="F128" s="71"/>
      <c r="G128" s="49"/>
    </row>
    <row r="129" spans="1:7" ht="12.75" x14ac:dyDescent="0.2">
      <c r="A129" s="49"/>
      <c r="B129" s="49"/>
      <c r="C129" s="49"/>
      <c r="D129" s="71"/>
      <c r="E129" s="71"/>
      <c r="F129" s="71"/>
      <c r="G129" s="49"/>
    </row>
    <row r="130" spans="1:7" ht="12.75" x14ac:dyDescent="0.2">
      <c r="A130" s="49"/>
      <c r="B130" s="49"/>
      <c r="C130" s="49"/>
      <c r="D130" s="71"/>
      <c r="E130" s="71"/>
      <c r="F130" s="71"/>
      <c r="G130" s="49"/>
    </row>
    <row r="131" spans="1:7" ht="12.75" x14ac:dyDescent="0.2">
      <c r="A131" s="49"/>
      <c r="B131" s="49"/>
      <c r="C131" s="49"/>
      <c r="D131" s="71"/>
      <c r="E131" s="71"/>
      <c r="F131" s="71"/>
      <c r="G131" s="49"/>
    </row>
    <row r="132" spans="1:7" ht="12.75" x14ac:dyDescent="0.2">
      <c r="A132" s="49"/>
      <c r="B132" s="49"/>
      <c r="C132" s="49"/>
      <c r="D132" s="71"/>
      <c r="E132" s="71"/>
      <c r="F132" s="71"/>
      <c r="G132" s="49"/>
    </row>
    <row r="133" spans="1:7" ht="12.75" x14ac:dyDescent="0.2">
      <c r="A133" s="49"/>
      <c r="B133" s="49"/>
      <c r="C133" s="49"/>
      <c r="D133" s="71"/>
      <c r="E133" s="71"/>
      <c r="F133" s="71"/>
      <c r="G133" s="49"/>
    </row>
    <row r="134" spans="1:7" ht="12.75" x14ac:dyDescent="0.2">
      <c r="A134" s="49"/>
      <c r="B134" s="49"/>
      <c r="C134" s="49"/>
      <c r="D134" s="71"/>
      <c r="E134" s="71"/>
      <c r="F134" s="71"/>
      <c r="G134" s="49"/>
    </row>
    <row r="135" spans="1:7" ht="12.75" x14ac:dyDescent="0.2">
      <c r="A135" s="49"/>
      <c r="B135" s="49"/>
      <c r="C135" s="49"/>
      <c r="D135" s="71"/>
      <c r="E135" s="71"/>
      <c r="F135" s="71"/>
      <c r="G135" s="49"/>
    </row>
    <row r="136" spans="1:7" ht="12.75" x14ac:dyDescent="0.2">
      <c r="A136" s="49"/>
      <c r="B136" s="49"/>
      <c r="C136" s="49"/>
      <c r="D136" s="71"/>
      <c r="E136" s="71"/>
      <c r="F136" s="71"/>
      <c r="G136" s="49"/>
    </row>
    <row r="137" spans="1:7" ht="12.75" x14ac:dyDescent="0.2">
      <c r="A137" s="49"/>
      <c r="B137" s="49"/>
      <c r="C137" s="49"/>
      <c r="D137" s="71"/>
      <c r="E137" s="71"/>
      <c r="F137" s="71"/>
      <c r="G137" s="49"/>
    </row>
    <row r="138" spans="1:7" ht="12.75" x14ac:dyDescent="0.2">
      <c r="A138" s="49"/>
      <c r="B138" s="49"/>
      <c r="C138" s="49"/>
      <c r="D138" s="71"/>
      <c r="E138" s="71"/>
      <c r="F138" s="71"/>
      <c r="G138" s="49"/>
    </row>
    <row r="139" spans="1:7" ht="12.75" x14ac:dyDescent="0.2">
      <c r="A139" s="49"/>
      <c r="B139" s="49"/>
      <c r="C139" s="49"/>
      <c r="D139" s="71"/>
      <c r="E139" s="71"/>
      <c r="F139" s="71"/>
      <c r="G139" s="49"/>
    </row>
    <row r="140" spans="1:7" ht="12.75" x14ac:dyDescent="0.2">
      <c r="A140" s="49"/>
      <c r="B140" s="49"/>
      <c r="C140" s="49"/>
      <c r="D140" s="71"/>
      <c r="E140" s="71"/>
      <c r="F140" s="71"/>
      <c r="G140" s="49"/>
    </row>
    <row r="141" spans="1:7" ht="12.75" x14ac:dyDescent="0.2">
      <c r="A141" s="49"/>
      <c r="B141" s="49"/>
      <c r="C141" s="49"/>
      <c r="D141" s="71"/>
      <c r="E141" s="71"/>
      <c r="F141" s="71"/>
      <c r="G141" s="49"/>
    </row>
    <row r="142" spans="1:7" ht="12.75" x14ac:dyDescent="0.2">
      <c r="A142" s="49"/>
      <c r="B142" s="49"/>
      <c r="C142" s="49"/>
      <c r="D142" s="71"/>
      <c r="E142" s="71"/>
      <c r="F142" s="71"/>
      <c r="G142" s="49"/>
    </row>
    <row r="143" spans="1:7" ht="12.75" x14ac:dyDescent="0.2">
      <c r="A143" s="49"/>
      <c r="B143" s="49"/>
      <c r="C143" s="49"/>
      <c r="D143" s="71"/>
      <c r="E143" s="71"/>
      <c r="F143" s="71"/>
      <c r="G143" s="49"/>
    </row>
    <row r="144" spans="1:7" ht="12.75" x14ac:dyDescent="0.2">
      <c r="A144" s="49"/>
      <c r="B144" s="49"/>
      <c r="C144" s="49"/>
      <c r="D144" s="71"/>
      <c r="E144" s="71"/>
      <c r="F144" s="71"/>
      <c r="G144" s="49"/>
    </row>
    <row r="145" spans="1:7" ht="12.75" x14ac:dyDescent="0.2">
      <c r="A145" s="49"/>
      <c r="B145" s="49"/>
      <c r="C145" s="49"/>
      <c r="D145" s="71"/>
      <c r="E145" s="71"/>
      <c r="F145" s="71"/>
      <c r="G145" s="49"/>
    </row>
    <row r="146" spans="1:7" ht="12.75" x14ac:dyDescent="0.2">
      <c r="A146" s="49"/>
      <c r="B146" s="49"/>
      <c r="C146" s="49"/>
      <c r="D146" s="71"/>
      <c r="E146" s="71"/>
      <c r="F146" s="71"/>
      <c r="G146" s="49"/>
    </row>
    <row r="147" spans="1:7" ht="12.75" x14ac:dyDescent="0.2">
      <c r="A147" s="49"/>
      <c r="B147" s="49"/>
      <c r="C147" s="49"/>
      <c r="D147" s="71"/>
      <c r="E147" s="71"/>
      <c r="F147" s="71"/>
      <c r="G147" s="49"/>
    </row>
    <row r="148" spans="1:7" ht="12.75" x14ac:dyDescent="0.2">
      <c r="A148" s="49"/>
      <c r="B148" s="49"/>
      <c r="C148" s="49"/>
      <c r="D148" s="71"/>
      <c r="E148" s="71"/>
      <c r="F148" s="71"/>
      <c r="G148" s="49"/>
    </row>
    <row r="149" spans="1:7" ht="12.75" x14ac:dyDescent="0.2">
      <c r="A149" s="49"/>
      <c r="B149" s="49"/>
      <c r="C149" s="49"/>
      <c r="D149" s="71"/>
      <c r="E149" s="71"/>
      <c r="F149" s="71"/>
      <c r="G149" s="49"/>
    </row>
    <row r="150" spans="1:7" ht="12.75" x14ac:dyDescent="0.2">
      <c r="A150" s="49"/>
      <c r="B150" s="49"/>
      <c r="C150" s="49"/>
      <c r="D150" s="71"/>
      <c r="E150" s="71"/>
      <c r="F150" s="71"/>
      <c r="G150" s="49"/>
    </row>
    <row r="151" spans="1:7" ht="12.75" x14ac:dyDescent="0.2">
      <c r="A151" s="49"/>
      <c r="B151" s="49"/>
      <c r="C151" s="49"/>
      <c r="D151" s="71"/>
      <c r="E151" s="71"/>
      <c r="F151" s="71"/>
      <c r="G151" s="49"/>
    </row>
    <row r="152" spans="1:7" ht="12.75" x14ac:dyDescent="0.2">
      <c r="A152" s="49"/>
      <c r="B152" s="49"/>
      <c r="C152" s="49"/>
      <c r="D152" s="71"/>
      <c r="E152" s="71"/>
      <c r="F152" s="71"/>
      <c r="G152" s="49"/>
    </row>
    <row r="153" spans="1:7" ht="12.75" x14ac:dyDescent="0.2">
      <c r="A153" s="49"/>
      <c r="B153" s="49"/>
      <c r="C153" s="49"/>
      <c r="D153" s="71"/>
      <c r="E153" s="71"/>
      <c r="F153" s="71"/>
      <c r="G153" s="49"/>
    </row>
    <row r="154" spans="1:7" ht="12.75" x14ac:dyDescent="0.2">
      <c r="A154" s="49"/>
      <c r="B154" s="49"/>
      <c r="C154" s="49"/>
      <c r="D154" s="71"/>
      <c r="E154" s="71"/>
      <c r="F154" s="71"/>
      <c r="G154" s="49"/>
    </row>
    <row r="155" spans="1:7" ht="12.75" x14ac:dyDescent="0.2">
      <c r="A155" s="49"/>
      <c r="B155" s="49"/>
      <c r="C155" s="49"/>
      <c r="D155" s="71"/>
      <c r="E155" s="71"/>
      <c r="F155" s="71"/>
      <c r="G155" s="49"/>
    </row>
    <row r="156" spans="1:7" ht="12.75" x14ac:dyDescent="0.2">
      <c r="A156" s="49"/>
      <c r="B156" s="49"/>
      <c r="C156" s="49"/>
      <c r="D156" s="71"/>
      <c r="E156" s="71"/>
      <c r="F156" s="71"/>
      <c r="G156" s="49"/>
    </row>
    <row r="157" spans="1:7" ht="12.75" x14ac:dyDescent="0.2">
      <c r="A157" s="49"/>
      <c r="B157" s="49"/>
      <c r="C157" s="49"/>
      <c r="D157" s="71"/>
      <c r="E157" s="71"/>
      <c r="F157" s="71"/>
      <c r="G157" s="49"/>
    </row>
    <row r="158" spans="1:7" ht="12.75" x14ac:dyDescent="0.2">
      <c r="A158" s="49"/>
      <c r="B158" s="49"/>
      <c r="C158" s="49"/>
      <c r="D158" s="71"/>
      <c r="E158" s="71"/>
      <c r="F158" s="71"/>
      <c r="G158" s="49"/>
    </row>
    <row r="159" spans="1:7" ht="12.75" x14ac:dyDescent="0.2">
      <c r="A159" s="49"/>
      <c r="B159" s="49"/>
      <c r="C159" s="49"/>
      <c r="D159" s="71"/>
      <c r="E159" s="71"/>
      <c r="F159" s="71"/>
      <c r="G159" s="49"/>
    </row>
    <row r="160" spans="1:7" ht="12.75" x14ac:dyDescent="0.2">
      <c r="A160" s="49"/>
      <c r="B160" s="49"/>
      <c r="C160" s="49"/>
      <c r="D160" s="71"/>
      <c r="E160" s="71"/>
      <c r="F160" s="71"/>
      <c r="G160" s="49"/>
    </row>
    <row r="161" spans="1:7" ht="12.75" x14ac:dyDescent="0.2">
      <c r="A161" s="49"/>
      <c r="B161" s="49"/>
      <c r="C161" s="49"/>
      <c r="D161" s="71"/>
      <c r="E161" s="71"/>
      <c r="F161" s="71"/>
      <c r="G161" s="49"/>
    </row>
    <row r="162" spans="1:7" ht="12.75" x14ac:dyDescent="0.2">
      <c r="A162" s="49"/>
      <c r="B162" s="49"/>
      <c r="C162" s="49"/>
      <c r="D162" s="71"/>
      <c r="E162" s="71"/>
      <c r="F162" s="71"/>
      <c r="G162" s="49"/>
    </row>
    <row r="163" spans="1:7" ht="12.75" x14ac:dyDescent="0.2">
      <c r="A163" s="49"/>
      <c r="B163" s="49"/>
      <c r="C163" s="49"/>
      <c r="D163" s="71"/>
      <c r="E163" s="71"/>
      <c r="F163" s="71"/>
      <c r="G163" s="49"/>
    </row>
    <row r="164" spans="1:7" ht="12.75" x14ac:dyDescent="0.2">
      <c r="A164" s="49"/>
      <c r="B164" s="49"/>
      <c r="C164" s="49"/>
      <c r="D164" s="71"/>
      <c r="E164" s="71"/>
      <c r="F164" s="71"/>
      <c r="G164" s="49"/>
    </row>
    <row r="165" spans="1:7" ht="12.75" x14ac:dyDescent="0.2">
      <c r="A165" s="49"/>
      <c r="B165" s="49"/>
      <c r="C165" s="49"/>
      <c r="D165" s="71"/>
      <c r="E165" s="71"/>
      <c r="F165" s="71"/>
      <c r="G165" s="49"/>
    </row>
    <row r="166" spans="1:7" ht="12.75" x14ac:dyDescent="0.2">
      <c r="A166" s="49"/>
      <c r="B166" s="49"/>
      <c r="C166" s="49"/>
      <c r="D166" s="71"/>
      <c r="E166" s="71"/>
      <c r="F166" s="71"/>
      <c r="G166" s="49"/>
    </row>
    <row r="167" spans="1:7" ht="12.75" x14ac:dyDescent="0.2">
      <c r="A167" s="49"/>
      <c r="B167" s="49"/>
      <c r="C167" s="49"/>
      <c r="D167" s="71"/>
      <c r="E167" s="71"/>
      <c r="F167" s="71"/>
      <c r="G167" s="49"/>
    </row>
    <row r="168" spans="1:7" ht="12.75" x14ac:dyDescent="0.2">
      <c r="A168" s="49"/>
      <c r="B168" s="49"/>
      <c r="C168" s="49"/>
      <c r="D168" s="71"/>
      <c r="E168" s="71"/>
      <c r="F168" s="71"/>
      <c r="G168" s="49"/>
    </row>
    <row r="169" spans="1:7" ht="12.75" x14ac:dyDescent="0.2">
      <c r="A169" s="49"/>
      <c r="B169" s="49"/>
      <c r="C169" s="49"/>
      <c r="D169" s="71"/>
      <c r="E169" s="71"/>
      <c r="F169" s="71"/>
      <c r="G169" s="49"/>
    </row>
    <row r="170" spans="1:7" ht="12.75" x14ac:dyDescent="0.2">
      <c r="A170" s="49"/>
      <c r="B170" s="49"/>
      <c r="C170" s="49"/>
      <c r="D170" s="71"/>
      <c r="E170" s="71"/>
      <c r="F170" s="71"/>
      <c r="G170" s="49"/>
    </row>
    <row r="171" spans="1:7" ht="12.75" x14ac:dyDescent="0.2">
      <c r="A171" s="49"/>
      <c r="B171" s="49"/>
      <c r="C171" s="49"/>
      <c r="D171" s="71"/>
      <c r="E171" s="71"/>
      <c r="F171" s="71"/>
      <c r="G171" s="49"/>
    </row>
    <row r="172" spans="1:7" ht="12.75" x14ac:dyDescent="0.2">
      <c r="A172" s="49"/>
      <c r="B172" s="49"/>
      <c r="C172" s="49"/>
      <c r="D172" s="71"/>
      <c r="E172" s="71"/>
      <c r="F172" s="71"/>
      <c r="G172" s="49"/>
    </row>
    <row r="173" spans="1:7" ht="12.75" x14ac:dyDescent="0.2">
      <c r="A173" s="49"/>
      <c r="B173" s="49"/>
      <c r="C173" s="49"/>
      <c r="D173" s="71"/>
      <c r="E173" s="71"/>
      <c r="F173" s="71"/>
      <c r="G173" s="49"/>
    </row>
    <row r="174" spans="1:7" ht="12.75" x14ac:dyDescent="0.2">
      <c r="A174" s="49"/>
      <c r="B174" s="49"/>
      <c r="C174" s="49"/>
      <c r="D174" s="71"/>
      <c r="E174" s="71"/>
      <c r="F174" s="71"/>
      <c r="G174" s="49"/>
    </row>
    <row r="175" spans="1:7" ht="12.75" x14ac:dyDescent="0.2">
      <c r="A175" s="49"/>
      <c r="B175" s="49"/>
      <c r="C175" s="49"/>
      <c r="D175" s="71"/>
      <c r="E175" s="71"/>
      <c r="F175" s="71"/>
      <c r="G175" s="49"/>
    </row>
    <row r="176" spans="1:7" ht="12.75" x14ac:dyDescent="0.2">
      <c r="A176" s="49"/>
      <c r="B176" s="49"/>
      <c r="C176" s="49"/>
      <c r="D176" s="71"/>
      <c r="E176" s="71"/>
      <c r="F176" s="71"/>
      <c r="G176" s="49"/>
    </row>
    <row r="177" spans="1:7" ht="12.75" x14ac:dyDescent="0.2">
      <c r="A177" s="49"/>
      <c r="B177" s="49"/>
      <c r="C177" s="49"/>
      <c r="D177" s="71"/>
      <c r="E177" s="71"/>
      <c r="F177" s="71"/>
      <c r="G177" s="49"/>
    </row>
    <row r="178" spans="1:7" ht="12.75" x14ac:dyDescent="0.2">
      <c r="A178" s="49"/>
      <c r="B178" s="49"/>
      <c r="C178" s="49"/>
      <c r="D178" s="71"/>
      <c r="E178" s="71"/>
      <c r="F178" s="71"/>
      <c r="G178" s="49"/>
    </row>
    <row r="179" spans="1:7" ht="12.75" x14ac:dyDescent="0.2">
      <c r="A179" s="49"/>
      <c r="B179" s="49"/>
      <c r="C179" s="49"/>
      <c r="D179" s="71"/>
      <c r="E179" s="71"/>
      <c r="F179" s="71"/>
      <c r="G179" s="49"/>
    </row>
    <row r="180" spans="1:7" ht="12.75" x14ac:dyDescent="0.2">
      <c r="A180" s="49"/>
      <c r="B180" s="49"/>
      <c r="C180" s="49"/>
      <c r="D180" s="71"/>
      <c r="E180" s="71"/>
      <c r="F180" s="71"/>
      <c r="G180" s="49"/>
    </row>
    <row r="181" spans="1:7" ht="12.75" x14ac:dyDescent="0.2">
      <c r="A181" s="49"/>
      <c r="B181" s="49"/>
      <c r="C181" s="49"/>
      <c r="D181" s="71"/>
      <c r="E181" s="71"/>
      <c r="F181" s="71"/>
      <c r="G181" s="49"/>
    </row>
    <row r="182" spans="1:7" ht="12.75" x14ac:dyDescent="0.2">
      <c r="A182" s="49"/>
      <c r="B182" s="49"/>
      <c r="C182" s="49"/>
      <c r="D182" s="71"/>
      <c r="E182" s="71"/>
      <c r="F182" s="71"/>
      <c r="G182" s="49"/>
    </row>
    <row r="183" spans="1:7" ht="12.75" x14ac:dyDescent="0.2">
      <c r="A183" s="49"/>
      <c r="B183" s="49"/>
      <c r="C183" s="49"/>
      <c r="D183" s="71"/>
      <c r="E183" s="71"/>
      <c r="F183" s="71"/>
      <c r="G183" s="49"/>
    </row>
    <row r="184" spans="1:7" ht="12.75" x14ac:dyDescent="0.2">
      <c r="A184" s="49"/>
      <c r="B184" s="49"/>
      <c r="C184" s="49"/>
      <c r="D184" s="71"/>
      <c r="E184" s="71"/>
      <c r="F184" s="71"/>
      <c r="G184" s="49"/>
    </row>
    <row r="185" spans="1:7" ht="12.75" x14ac:dyDescent="0.2">
      <c r="A185" s="49"/>
      <c r="B185" s="49"/>
      <c r="C185" s="49"/>
      <c r="D185" s="71"/>
      <c r="E185" s="71"/>
      <c r="F185" s="71"/>
      <c r="G185" s="49"/>
    </row>
    <row r="186" spans="1:7" ht="12.75" x14ac:dyDescent="0.2">
      <c r="A186" s="49"/>
      <c r="B186" s="49"/>
      <c r="C186" s="49"/>
      <c r="D186" s="71"/>
      <c r="E186" s="71"/>
      <c r="F186" s="71"/>
      <c r="G186" s="49"/>
    </row>
    <row r="187" spans="1:7" ht="12.75" x14ac:dyDescent="0.2">
      <c r="A187" s="49"/>
      <c r="B187" s="49"/>
      <c r="C187" s="49"/>
      <c r="D187" s="71"/>
      <c r="E187" s="71"/>
      <c r="F187" s="71"/>
      <c r="G187" s="49"/>
    </row>
    <row r="188" spans="1:7" ht="12.75" x14ac:dyDescent="0.2">
      <c r="A188" s="49"/>
      <c r="B188" s="49"/>
      <c r="C188" s="49"/>
      <c r="D188" s="71"/>
      <c r="E188" s="71"/>
      <c r="F188" s="71"/>
      <c r="G188" s="49"/>
    </row>
    <row r="189" spans="1:7" ht="12.75" x14ac:dyDescent="0.2">
      <c r="A189" s="49"/>
      <c r="B189" s="49"/>
      <c r="C189" s="49"/>
      <c r="D189" s="71"/>
      <c r="E189" s="71"/>
      <c r="F189" s="71"/>
      <c r="G189" s="49"/>
    </row>
    <row r="190" spans="1:7" ht="12.75" x14ac:dyDescent="0.2">
      <c r="A190" s="49"/>
      <c r="B190" s="49"/>
      <c r="C190" s="49"/>
      <c r="D190" s="71"/>
      <c r="E190" s="71"/>
      <c r="F190" s="71"/>
      <c r="G190" s="49"/>
    </row>
    <row r="191" spans="1:7" ht="12.75" x14ac:dyDescent="0.2">
      <c r="A191" s="49"/>
      <c r="B191" s="49"/>
      <c r="C191" s="49"/>
      <c r="D191" s="71"/>
      <c r="E191" s="71"/>
      <c r="F191" s="71"/>
      <c r="G191" s="49"/>
    </row>
    <row r="192" spans="1:7" ht="12.75" x14ac:dyDescent="0.2">
      <c r="A192" s="49"/>
      <c r="B192" s="49"/>
      <c r="C192" s="49"/>
      <c r="D192" s="71"/>
      <c r="E192" s="71"/>
      <c r="F192" s="71"/>
      <c r="G192" s="49"/>
    </row>
    <row r="193" spans="1:7" ht="12.75" x14ac:dyDescent="0.2">
      <c r="A193" s="49"/>
      <c r="B193" s="49"/>
      <c r="C193" s="49"/>
      <c r="D193" s="71"/>
      <c r="E193" s="71"/>
      <c r="F193" s="71"/>
      <c r="G193" s="49"/>
    </row>
    <row r="194" spans="1:7" ht="12.75" x14ac:dyDescent="0.2">
      <c r="A194" s="49"/>
      <c r="B194" s="49"/>
      <c r="C194" s="49"/>
      <c r="D194" s="71"/>
      <c r="E194" s="71"/>
      <c r="F194" s="71"/>
      <c r="G194" s="49"/>
    </row>
    <row r="195" spans="1:7" ht="12.75" x14ac:dyDescent="0.2">
      <c r="A195" s="49"/>
      <c r="B195" s="49"/>
      <c r="C195" s="49"/>
      <c r="D195" s="71"/>
      <c r="E195" s="71"/>
      <c r="F195" s="71"/>
      <c r="G195" s="49"/>
    </row>
    <row r="196" spans="1:7" ht="12.75" x14ac:dyDescent="0.2">
      <c r="A196" s="49"/>
      <c r="B196" s="49"/>
      <c r="C196" s="49"/>
      <c r="D196" s="71"/>
      <c r="E196" s="71"/>
      <c r="F196" s="71"/>
      <c r="G196" s="49"/>
    </row>
    <row r="197" spans="1:7" ht="12.75" x14ac:dyDescent="0.2">
      <c r="A197" s="49"/>
      <c r="B197" s="49"/>
      <c r="C197" s="49"/>
      <c r="D197" s="71"/>
      <c r="E197" s="71"/>
      <c r="F197" s="71"/>
      <c r="G197" s="49"/>
    </row>
    <row r="198" spans="1:7" ht="12.75" x14ac:dyDescent="0.2">
      <c r="A198" s="49"/>
      <c r="B198" s="49"/>
      <c r="C198" s="49"/>
      <c r="D198" s="71"/>
      <c r="E198" s="71"/>
      <c r="F198" s="71"/>
      <c r="G198" s="49"/>
    </row>
    <row r="199" spans="1:7" ht="12.75" x14ac:dyDescent="0.2">
      <c r="A199" s="49"/>
      <c r="B199" s="49"/>
      <c r="C199" s="49"/>
      <c r="D199" s="71"/>
      <c r="E199" s="71"/>
      <c r="F199" s="71"/>
      <c r="G199" s="49"/>
    </row>
    <row r="200" spans="1:7" ht="12.75" x14ac:dyDescent="0.2">
      <c r="A200" s="49"/>
      <c r="B200" s="49"/>
      <c r="C200" s="49"/>
      <c r="D200" s="71"/>
      <c r="E200" s="71"/>
      <c r="F200" s="71"/>
      <c r="G200" s="49"/>
    </row>
    <row r="201" spans="1:7" ht="12.75" x14ac:dyDescent="0.2">
      <c r="A201" s="49"/>
      <c r="B201" s="49"/>
      <c r="C201" s="49"/>
      <c r="D201" s="71"/>
      <c r="E201" s="71"/>
      <c r="F201" s="71"/>
      <c r="G201" s="49"/>
    </row>
    <row r="202" spans="1:7" ht="12.75" x14ac:dyDescent="0.2">
      <c r="A202" s="49"/>
      <c r="B202" s="49"/>
      <c r="C202" s="49"/>
      <c r="D202" s="71"/>
      <c r="E202" s="71"/>
      <c r="F202" s="71"/>
      <c r="G202" s="49"/>
    </row>
    <row r="203" spans="1:7" ht="12.75" x14ac:dyDescent="0.2">
      <c r="A203" s="49"/>
      <c r="B203" s="49"/>
      <c r="C203" s="49"/>
      <c r="D203" s="71"/>
      <c r="E203" s="71"/>
      <c r="F203" s="71"/>
      <c r="G203" s="49"/>
    </row>
    <row r="204" spans="1:7" ht="12.75" x14ac:dyDescent="0.2">
      <c r="A204" s="49"/>
      <c r="B204" s="49"/>
      <c r="C204" s="49"/>
      <c r="D204" s="71"/>
      <c r="E204" s="71"/>
      <c r="F204" s="71"/>
      <c r="G204" s="49"/>
    </row>
    <row r="205" spans="1:7" ht="12.75" x14ac:dyDescent="0.2">
      <c r="A205" s="49"/>
      <c r="B205" s="49"/>
      <c r="C205" s="49"/>
      <c r="D205" s="71"/>
      <c r="E205" s="71"/>
      <c r="F205" s="71"/>
      <c r="G205" s="49"/>
    </row>
    <row r="206" spans="1:7" ht="12.75" x14ac:dyDescent="0.2">
      <c r="A206" s="49"/>
      <c r="B206" s="49"/>
      <c r="C206" s="49"/>
      <c r="D206" s="71"/>
      <c r="E206" s="71"/>
      <c r="F206" s="71"/>
      <c r="G206" s="49"/>
    </row>
    <row r="207" spans="1:7" ht="12.75" x14ac:dyDescent="0.2">
      <c r="A207" s="49"/>
      <c r="B207" s="49"/>
      <c r="C207" s="49"/>
      <c r="D207" s="71"/>
      <c r="E207" s="71"/>
      <c r="F207" s="71"/>
      <c r="G207" s="49"/>
    </row>
    <row r="208" spans="1:7" ht="12.75" x14ac:dyDescent="0.2">
      <c r="A208" s="49"/>
      <c r="B208" s="49"/>
      <c r="C208" s="49"/>
      <c r="D208" s="71"/>
      <c r="E208" s="71"/>
      <c r="F208" s="71"/>
      <c r="G208" s="49"/>
    </row>
    <row r="209" spans="1:7" ht="12.75" x14ac:dyDescent="0.2">
      <c r="A209" s="49"/>
      <c r="B209" s="49"/>
      <c r="C209" s="49"/>
      <c r="D209" s="71"/>
      <c r="E209" s="71"/>
      <c r="F209" s="71"/>
      <c r="G209" s="49"/>
    </row>
    <row r="210" spans="1:7" ht="12.75" x14ac:dyDescent="0.2">
      <c r="A210" s="49"/>
      <c r="B210" s="49"/>
      <c r="C210" s="49"/>
      <c r="D210" s="71"/>
      <c r="E210" s="71"/>
      <c r="F210" s="71"/>
      <c r="G210" s="49"/>
    </row>
    <row r="211" spans="1:7" ht="12.75" x14ac:dyDescent="0.2">
      <c r="A211" s="49"/>
      <c r="B211" s="49"/>
      <c r="C211" s="49"/>
      <c r="D211" s="71"/>
      <c r="E211" s="71"/>
      <c r="F211" s="71"/>
      <c r="G211" s="49"/>
    </row>
    <row r="212" spans="1:7" ht="12.75" x14ac:dyDescent="0.2">
      <c r="A212" s="49"/>
      <c r="B212" s="49"/>
      <c r="C212" s="49"/>
      <c r="D212" s="71"/>
      <c r="E212" s="71"/>
      <c r="F212" s="71"/>
      <c r="G212" s="49"/>
    </row>
    <row r="213" spans="1:7" ht="12.75" x14ac:dyDescent="0.2">
      <c r="A213" s="49"/>
      <c r="B213" s="49"/>
      <c r="C213" s="49"/>
      <c r="D213" s="71"/>
      <c r="E213" s="71"/>
      <c r="F213" s="71"/>
      <c r="G213" s="49"/>
    </row>
    <row r="214" spans="1:7" ht="12.75" x14ac:dyDescent="0.2">
      <c r="A214" s="49"/>
      <c r="B214" s="49"/>
      <c r="C214" s="49"/>
      <c r="D214" s="71"/>
      <c r="E214" s="71"/>
      <c r="F214" s="71"/>
      <c r="G214" s="49"/>
    </row>
    <row r="215" spans="1:7" ht="12.75" x14ac:dyDescent="0.2">
      <c r="A215" s="49"/>
      <c r="B215" s="49"/>
      <c r="C215" s="49"/>
      <c r="D215" s="71"/>
      <c r="E215" s="71"/>
      <c r="F215" s="71"/>
      <c r="G215" s="49"/>
    </row>
    <row r="216" spans="1:7" ht="12.75" x14ac:dyDescent="0.2">
      <c r="A216" s="49"/>
      <c r="B216" s="49"/>
      <c r="C216" s="49"/>
      <c r="D216" s="71"/>
      <c r="E216" s="71"/>
      <c r="F216" s="71"/>
      <c r="G216" s="49"/>
    </row>
    <row r="217" spans="1:7" ht="12.75" x14ac:dyDescent="0.2">
      <c r="A217" s="49"/>
      <c r="B217" s="49"/>
      <c r="C217" s="49"/>
      <c r="D217" s="71"/>
      <c r="E217" s="71"/>
      <c r="F217" s="71"/>
      <c r="G217" s="49"/>
    </row>
  </sheetData>
  <mergeCells count="1">
    <mergeCell ref="A7:E7"/>
  </mergeCells>
  <printOptions horizontalCentered="1"/>
  <pageMargins left="0.23622047244094491" right="0.23622047244094491" top="0.51181102362204722" bottom="0.98425196850393704" header="0.27559055118110237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TTransp - Agreg - Saldos</vt:lpstr>
      <vt:lpstr>TTransp - Agreg - Recebimentos</vt:lpstr>
      <vt:lpstr>Pag Operações especiais</vt:lpstr>
      <vt:lpstr>Pag demais Operações</vt:lpstr>
      <vt:lpstr>'Pag demais Operações'!Area_de_impressao</vt:lpstr>
      <vt:lpstr>'TTransp - Agreg - Saldos'!Area_de_impressao</vt:lpstr>
    </vt:vector>
  </TitlesOfParts>
  <Company>Rede Corporativa do Ministério da Fazenda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Serpro</dc:creator>
  <cp:lastModifiedBy>STN</cp:lastModifiedBy>
  <cp:lastPrinted>2016-02-17T12:21:02Z</cp:lastPrinted>
  <dcterms:created xsi:type="dcterms:W3CDTF">2000-02-15T16:18:37Z</dcterms:created>
  <dcterms:modified xsi:type="dcterms:W3CDTF">2018-12-12T12:54:02Z</dcterms:modified>
</cp:coreProperties>
</file>